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15" windowHeight="8205" firstSheet="1" activeTab="1"/>
  </bookViews>
  <sheets>
    <sheet name="Доходы" sheetId="1" state="hidden" r:id="rId1"/>
    <sheet name="Ведомст структура" sheetId="2" r:id="rId2"/>
    <sheet name="Источники" sheetId="3" state="hidden" r:id="rId3"/>
    <sheet name="ГАД" sheetId="4" state="hidden" r:id="rId4"/>
  </sheets>
  <definedNames>
    <definedName name="_xlnm._FilterDatabase" localSheetId="1" hidden="1">'Ведомст структура'!$A$11:$N$107</definedName>
  </definedNames>
  <calcPr fullCalcOnLoad="1"/>
</workbook>
</file>

<file path=xl/sharedStrings.xml><?xml version="1.0" encoding="utf-8"?>
<sst xmlns="http://schemas.openxmlformats.org/spreadsheetml/2006/main" count="451" uniqueCount="303">
  <si>
    <t>(тыс.руб.)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</si>
  <si>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</si>
  <si>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</si>
  <si>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</si>
  <si>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</si>
  <si>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</si>
  <si>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</si>
  <si>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>Общегосударственные вопросы</t>
  </si>
  <si>
    <t>0100</t>
  </si>
  <si>
    <t>Содержание органов МСУ</t>
  </si>
  <si>
    <t>I.</t>
  </si>
  <si>
    <t>1.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</si>
  <si>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</si>
  <si>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</si>
  <si>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</si>
  <si>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</si>
  <si>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</t>
  </si>
  <si>
    <t>0103</t>
  </si>
  <si>
    <t>2.1.</t>
  </si>
  <si>
    <t>2.1.1.</t>
  </si>
  <si>
    <t>2.1.1.1.</t>
  </si>
  <si>
    <t>2.2.</t>
  </si>
  <si>
    <t>Аппарат представительного органа муниципального образования</t>
  </si>
  <si>
    <t>0020000022</t>
  </si>
  <si>
    <t>2.2.1.</t>
  </si>
  <si>
    <t>Закупка товаров, работ и услуг для государственных (муниципальных) нужд</t>
  </si>
  <si>
    <t>Иные бюджетные ассигнования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</si>
  <si>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</si>
  <si>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</si>
  <si>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973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</si>
  <si>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</si>
  <si>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</si>
  <si>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1.2.</t>
  </si>
  <si>
    <t>Аппарат исполнительного органа муниципального образования</t>
  </si>
  <si>
    <t>0020000032</t>
  </si>
  <si>
    <t>Социальная политика</t>
  </si>
  <si>
    <t>1000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</si>
  <si>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</si>
  <si>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</si>
  <si>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</si>
  <si>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</si>
  <si>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300</t>
  </si>
  <si>
    <t>ИТОГО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</si>
  <si>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</si>
  <si>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</si>
  <si>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</si>
  <si>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</si>
  <si>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СОВОКУПНЫЙ ДОХОД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</si>
  <si>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</si>
  <si>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</si>
  <si>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</si>
  <si>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</si>
  <si>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</si>
  <si>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</si>
  <si>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</si>
  <si>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</si>
  <si>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</si>
  <si>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</si>
  <si>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  прочих остатков денежных средств
бюджетов внутригородских муниципальных
образований городов федерального значения</t>
  </si>
  <si>
    <t>973 01 05 02 01 03 0000 510</t>
  </si>
  <si>
    <t>Уменьшение прочих остатков денежных
средств бюджетов внутригородских
муниципальных образований городов
федерального значения</t>
  </si>
  <si>
    <t>973 01 05 02 01 03 0000 610</t>
  </si>
  <si>
    <t>Итого источников финансирования дефицита бюджета</t>
  </si>
  <si>
    <t>И.о. Главы МА ВМО "Купчино"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</si>
  <si>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</si>
  <si>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</si>
  <si>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</si>
  <si>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</si>
  <si>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</si>
  <si>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</si>
  <si>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</si>
  <si>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</si>
  <si>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</si>
  <si>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</si>
  <si>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</si>
  <si>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</si>
  <si>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</si>
  <si>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</si>
  <si>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</si>
  <si>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182 1 05 02020 02 0000 110</t>
  </si>
  <si>
    <t>Налог, взимаемый в связи с применением патентной системы налогообложения</t>
  </si>
  <si>
    <t>182 1 05 04000 02 0000 110</t>
  </si>
  <si>
    <t>182 1 05 04030 02 0000 110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</si>
  <si>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</si>
  <si>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</si>
  <si>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</si>
  <si>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</si>
  <si>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</si>
  <si>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</si>
  <si>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</si>
  <si>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</si>
  <si>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</si>
  <si>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</si>
  <si>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</si>
  <si>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</si>
  <si>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</si>
  <si>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806 1 16 90030 03 0100 140</t>
  </si>
  <si>
    <t>807 1 16 90030 03 0100 140</t>
  </si>
  <si>
    <t>824 1 16 90030 03 0100 140</t>
  </si>
  <si>
    <t>862 1 16 90030 03 0100 140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</si>
  <si>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</si>
  <si>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862 1 16 90030 03 0200 140</t>
  </si>
  <si>
    <t>973 2 00 00000 00 0000 000</t>
  </si>
  <si>
    <t>973 2 02 00000 00 0000 000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</si>
  <si>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</si>
  <si>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</si>
  <si>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</si>
  <si>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ИТОГО:</t>
  </si>
  <si>
    <t>Муниципальный Совет внутригородского муниципального образования муниципальный округ Купчино</t>
  </si>
  <si>
    <t>887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</si>
  <si>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</si>
  <si>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</si>
  <si>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Глава муниципального образования</t>
  </si>
  <si>
    <t>0020000011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</si>
  <si>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</si>
  <si>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 образования</t>
  </si>
  <si>
    <t>0020000020</t>
  </si>
  <si>
    <t>Депутаты, осуществляющие свою деятельность на постоянной основе</t>
  </si>
  <si>
    <t>0020000021</t>
  </si>
  <si>
    <t>2.1.2.</t>
  </si>
  <si>
    <t>Компенсация депутатам, осуществляющим свои полномочия на непостоянной основе</t>
  </si>
  <si>
    <t>2.1.2.1.</t>
  </si>
  <si>
    <t>0020000023</t>
  </si>
  <si>
    <t>2.2.2.</t>
  </si>
  <si>
    <t>2.2.3.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</si>
  <si>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</si>
  <si>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</si>
  <si>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</si>
  <si>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0920400441</t>
  </si>
  <si>
    <t>800</t>
  </si>
  <si>
    <t>Содержание главы местной администрации</t>
  </si>
  <si>
    <t>0020000031</t>
  </si>
  <si>
    <t>1.2.1.</t>
  </si>
  <si>
    <t>1.2.2.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</si>
  <si>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</si>
  <si>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</si>
  <si>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</si>
  <si>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</si>
  <si>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</si>
  <si>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1.4.1.</t>
  </si>
  <si>
    <t>1.4.2.</t>
  </si>
  <si>
    <t>Резервные фонды</t>
  </si>
  <si>
    <t>0111</t>
  </si>
  <si>
    <t xml:space="preserve">Резервный фонд местной администрации  </t>
  </si>
  <si>
    <t>0700000061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</si>
  <si>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</si>
  <si>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</si>
  <si>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</si>
  <si>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</si>
  <si>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подготовки и обучения неработающего населения способам защиты и действиям в чрезвычайных  ситуациях</t>
  </si>
  <si>
    <t>2190000091</t>
  </si>
  <si>
    <t>5.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</si>
  <si>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</si>
  <si>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</si>
  <si>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</si>
  <si>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</si>
  <si>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</si>
  <si>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</si>
  <si>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0705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</si>
  <si>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</si>
  <si>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Проведение мероприятий  по военно-патриотическому воспитанию граждан на территории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</si>
  <si>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</si>
  <si>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Другие вопросы в области образования</t>
  </si>
  <si>
    <t>0709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</si>
  <si>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</si>
  <si>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600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</si>
  <si>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</si>
  <si>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</si>
  <si>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</si>
  <si>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</t>
  </si>
  <si>
    <t>КУЛЬТУРА ,КИНЕМАТОГРАФИЯ</t>
  </si>
  <si>
    <t>0800</t>
  </si>
  <si>
    <t xml:space="preserve">Культура </t>
  </si>
  <si>
    <t>0801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</si>
  <si>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</si>
  <si>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автономными, муниципальными учреждениями, а также осуществление закупок товаров, работ, услуг для обеспечения муниципальных нужд</t>
  </si>
  <si>
    <t xml:space="preserve">Организация и проведение досуговых мероприятий для жителей муниципального образования </t>
  </si>
  <si>
    <t>8.</t>
  </si>
  <si>
    <t>8.1.</t>
  </si>
  <si>
    <t>8.1.1.</t>
  </si>
  <si>
    <t>51100G0860</t>
  </si>
  <si>
    <t>51100G0870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</si>
  <si>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</si>
  <si>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</si>
  <si>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</si>
  <si>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</si>
  <si>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</si>
  <si>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5120200241</t>
  </si>
  <si>
    <t>СРЕДСТВА МАССОВОЙ ИНФОРМАЦИИ</t>
  </si>
  <si>
    <t>1200</t>
  </si>
  <si>
    <t>Периодическая печать и издательства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</si>
  <si>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</si>
  <si>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</si>
  <si>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4570000251</t>
  </si>
  <si>
    <t>200</t>
  </si>
  <si>
    <t>3.</t>
  </si>
  <si>
    <t>3.1.</t>
  </si>
  <si>
    <t>3.1.1.</t>
  </si>
  <si>
    <t>3.1.1.1.</t>
  </si>
  <si>
    <t>4.</t>
  </si>
  <si>
    <t>5.1.</t>
  </si>
  <si>
    <t>5.1.1.</t>
  </si>
  <si>
    <t>5.1.1.1.</t>
  </si>
  <si>
    <t>6.</t>
  </si>
  <si>
    <t>6.1.</t>
  </si>
  <si>
    <t>6.1.1.</t>
  </si>
  <si>
    <t>6.1.1.1.</t>
  </si>
  <si>
    <t>7.1.</t>
  </si>
  <si>
    <t>7.1.1.</t>
  </si>
  <si>
    <t>7.1.1.1.</t>
  </si>
  <si>
    <t>Расходы на исполнение государственного полномочия 
Санкт-Петербурга по выплате денежных средств на
содержание ребенка в семье опекуна и приемной 
семье за счет субвенций из бюджета Санкт-Петербурга</t>
  </si>
  <si>
    <t>8.1.1.1.</t>
  </si>
  <si>
    <t>9.</t>
  </si>
  <si>
    <t>9.1.</t>
  </si>
  <si>
    <t>9.1.1.</t>
  </si>
  <si>
    <t>9.1.1.1.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</si>
  <si>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</si>
  <si>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</si>
  <si>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09200G0100</t>
  </si>
  <si>
    <t>00200G0850</t>
  </si>
  <si>
    <t>Код главного администратора доходов</t>
  </si>
  <si>
    <t>НАИМЕНОВАНИЕ</t>
  </si>
  <si>
    <t>Федеральная налоговая служба</t>
  </si>
  <si>
    <t>Государственная административно-техническая инспекция</t>
  </si>
  <si>
    <t>Государственная жилищная инспекция Санкт-Петербурга</t>
  </si>
  <si>
    <t>Комитет по печати и взаимодействию со средствами массовой информации</t>
  </si>
  <si>
    <t>Комитет по благоустройству Санкт-Петербурга</t>
  </si>
  <si>
    <t>Администрация Фрунзенского района Санкт-Петербурга</t>
  </si>
  <si>
    <t>1.2.3.</t>
  </si>
  <si>
    <t>Утверждено на 2019 год</t>
  </si>
  <si>
    <t>Профессиональная подготовка, переподготовка и повышение квалификации</t>
  </si>
  <si>
    <t>10.</t>
  </si>
  <si>
    <t>ДОХОДЫ ОТ ОКАЗАНИЯ ПЛАТНЫХ УСЛУГ И КОМПЕНСАЦИИ ЗАТРАТ ГОСУДАРСТВА</t>
  </si>
  <si>
    <t>973 2 02 30000 00 0000 150</t>
  </si>
  <si>
    <t>973 2 02 30024 03 0000 150</t>
  </si>
  <si>
    <t>973 2 02 30027 03 0000 150</t>
  </si>
  <si>
    <t>Проведение санитарных рубок (в том числе удаление аварийных, больных деревьев и кустарников), реконструкция зеленых насаждений общего пользования местного значения</t>
  </si>
  <si>
    <t>Уборка внутриквартальных территорий</t>
  </si>
  <si>
    <t xml:space="preserve">А.С.Орлова </t>
  </si>
  <si>
    <t>приложение №6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2019 год» №хх от хх.хх.2018</t>
  </si>
  <si>
    <t>ПРОЕКТ Перечень и коды главных администраторов доходов бюджета
внутригородского муниципального образования 
муниципальный округ Купчино на 2019 год</t>
  </si>
  <si>
    <t>Корректировка</t>
  </si>
  <si>
    <t>Итог корректировки</t>
  </si>
  <si>
    <t>973 1 13 02993 03 0200 130</t>
  </si>
  <si>
    <t>000 1 13 00000 00 0000 000</t>
  </si>
  <si>
    <t>000 1 13 02000 00 0000 130</t>
  </si>
  <si>
    <t>000 1 13 02993 03 0000 130</t>
  </si>
  <si>
    <t>Другие виды прочих доходов от компенсации затрат  бюджетов внутригородских муниципальных образований Санкт-Петербурга</t>
  </si>
  <si>
    <t>973 2 02 30027 03 0100 150</t>
  </si>
  <si>
    <t>973 2 02 30027 03 0200 150</t>
  </si>
  <si>
    <t>973 2 02 30024 03 0200 150</t>
  </si>
  <si>
    <t>973 2 02 30024 03 0100 150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</si>
  <si>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2019 год</t>
  </si>
  <si>
    <t>приложение №1 к Решению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год» №03 от 26.02.2019</t>
  </si>
  <si>
    <t xml:space="preserve">И.о. Главы МА ВМО "Купчино"                                                                                                                                                                   А.С. Орлова </t>
  </si>
  <si>
    <t>приложение №4 к Решению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40 от 15.11.2018 г. «Об утверждении местного бюджета внутригородского муниципального образования Санкт-Петербурга муниципальный округ Купчино на 2019 год» год» №03 от 26.02.2019</t>
  </si>
  <si>
    <t xml:space="preserve"> Доходы бюджета внутригородского муниципального образования Санкт-Петербурга муниципальный округ Купчино на 2019 год</t>
  </si>
  <si>
    <t>НАЦИОНАЛЬНАЯ ЭКОНОМИКА</t>
  </si>
  <si>
    <t>0400</t>
  </si>
  <si>
    <t>4.1</t>
  </si>
  <si>
    <t xml:space="preserve">Общеэкономические вопросы </t>
  </si>
  <si>
    <t>0401</t>
  </si>
  <si>
    <t>4.1.1.1</t>
  </si>
  <si>
    <t xml:space="preserve">Расходы по участию во временном трудоустройстве несовершеннолетних в возрасте от 14 - 18 лет в свободное от учебы время </t>
  </si>
  <si>
    <t>4.1.1.1.1</t>
  </si>
  <si>
    <t>5100000120</t>
  </si>
  <si>
    <t>5.1.2.</t>
  </si>
  <si>
    <t>5.1.2.1.</t>
  </si>
  <si>
    <t>5.1.3.</t>
  </si>
  <si>
    <t>6.2.</t>
  </si>
  <si>
    <t>6.2.1.</t>
  </si>
  <si>
    <t>6.2.1.1.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</si>
  <si>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</si>
  <si>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</si>
  <si>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</si>
  <si>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</si>
  <si>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</si>
  <si>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</si>
  <si>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</si>
  <si>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</si>
  <si>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7.1.2.</t>
  </si>
  <si>
    <t>7.1.2.1.</t>
  </si>
  <si>
    <t>7.1.3.</t>
  </si>
  <si>
    <t>8.2.</t>
  </si>
  <si>
    <t>8.2.1.</t>
  </si>
  <si>
    <t>8.2.1.1.</t>
  </si>
  <si>
    <t>8.2.2.</t>
  </si>
  <si>
    <t>8.2.2.1.</t>
  </si>
  <si>
    <t>10.1.</t>
  </si>
  <si>
    <t>10.1.1.</t>
  </si>
  <si>
    <t>10.1.1.1.</t>
  </si>
  <si>
    <t xml:space="preserve"> </t>
  </si>
  <si>
    <t>Глава  Местной Администрации                                                                                                                  О.О.Алексеева</t>
  </si>
  <si>
    <t>7.1.3.2.</t>
  </si>
  <si>
    <t xml:space="preserve"> Ведомственная структура расходов бюджета  внутригородского муниципального образования Санкт-Петербурга муниципальный округ                                Купчино на 2020 год</t>
  </si>
  <si>
    <t>Утверждено на 2020 год</t>
  </si>
  <si>
    <t xml:space="preserve">Утверждено на 2020 год </t>
  </si>
  <si>
    <t>Благоустройство дворовых территорий</t>
  </si>
  <si>
    <t>6000000131</t>
  </si>
  <si>
    <t>5.1.3.1.</t>
  </si>
  <si>
    <t>Приложение №2 к Решения МС МО "Купчино" «О внесении изменений в Решение Муниципального Совета   внутригородского муниципального образования Санкт-Петербурга муниципальный округ Купчино № 35 от 30.12.2019 г. «Об утверждении местного бюджета внутригородского муниципального образования Санкт-Петербурга муниципальный округ Купчино на 2020 год» № хх от хх.хх.2020 года</t>
  </si>
  <si>
    <t>5.1.1.2.</t>
  </si>
  <si>
    <t>5.1.2.2.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</si>
</sst>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\ _₽_-;\-* #,##0.0\ _₽_-;_-* &quot;-&quot;?\ _₽_-;_-@_-"/>
    <numFmt numFmtId="182" formatCode="#,##0.0"/>
    <numFmt numFmtId="183" formatCode="#,##0.0\ _₽;[Red]\-#,##0.0\ _₽"/>
    <numFmt numFmtId="184" formatCode="#,##0.0\ _₽"/>
    <numFmt numFmtId="185" formatCode="#,##0.0_ ;[Red]\-#,##0.0\ "/>
    <numFmt numFmtId="186" formatCode="#,##0.0\ _р_.;\-#,##0.0\ _р_."/>
    <numFmt numFmtId="187" formatCode="#,##0.00_р_."/>
    <numFmt numFmtId="188" formatCode="_-* #,##0.0\ _р_._-;\-* #,##0.0\ _р_._-;_-* &quot;-&quot;?\ _р_._-;_-@_-"/>
    <numFmt numFmtId="189" formatCode="0;[Red]0"/>
    <numFmt numFmtId="190" formatCode="00000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63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33" borderId="0" xfId="55" applyFont="1" applyFill="1" applyAlignment="1">
      <alignment horizontal="center"/>
      <protection/>
    </xf>
    <xf numFmtId="0" fontId="7" fillId="0" borderId="0" xfId="55" applyFont="1" applyAlignment="1">
      <alignment horizontal="right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21" fillId="0" borderId="0" xfId="0" applyFont="1" applyAlignment="1">
      <alignment/>
    </xf>
    <xf numFmtId="182" fontId="21" fillId="0" borderId="0" xfId="0" applyNumberFormat="1" applyFont="1" applyAlignment="1">
      <alignment/>
    </xf>
    <xf numFmtId="0" fontId="8" fillId="0" borderId="0" xfId="55" applyFont="1">
      <alignment/>
      <protection/>
    </xf>
    <xf numFmtId="0" fontId="0" fillId="0" borderId="0" xfId="0" applyFill="1" applyAlignment="1">
      <alignment/>
    </xf>
    <xf numFmtId="184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184" fontId="9" fillId="0" borderId="0" xfId="0" applyNumberFormat="1" applyFont="1" applyFill="1" applyAlignment="1">
      <alignment/>
    </xf>
    <xf numFmtId="0" fontId="11" fillId="0" borderId="0" xfId="53" applyFont="1">
      <alignment/>
      <protection/>
    </xf>
    <xf numFmtId="0" fontId="22" fillId="0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184" fontId="23" fillId="0" borderId="0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wrapText="1"/>
      <protection/>
    </xf>
    <xf numFmtId="49" fontId="6" fillId="33" borderId="11" xfId="55" applyNumberFormat="1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center"/>
      <protection/>
    </xf>
    <xf numFmtId="182" fontId="6" fillId="33" borderId="11" xfId="55" applyNumberFormat="1" applyFont="1" applyFill="1" applyBorder="1" applyAlignment="1">
      <alignment horizontal="right" vertical="center"/>
      <protection/>
    </xf>
    <xf numFmtId="0" fontId="4" fillId="33" borderId="11" xfId="55" applyFont="1" applyFill="1" applyBorder="1" applyAlignment="1">
      <alignment horizontal="left" wrapText="1"/>
      <protection/>
    </xf>
    <xf numFmtId="182" fontId="4" fillId="0" borderId="11" xfId="55" applyNumberFormat="1" applyFont="1" applyFill="1" applyBorder="1" applyAlignment="1">
      <alignment horizontal="right" vertical="center"/>
      <protection/>
    </xf>
    <xf numFmtId="0" fontId="4" fillId="33" borderId="11" xfId="55" applyFont="1" applyFill="1" applyBorder="1" applyAlignment="1">
      <alignment wrapText="1"/>
      <protection/>
    </xf>
    <xf numFmtId="49" fontId="4" fillId="33" borderId="11" xfId="55" applyNumberFormat="1" applyFont="1" applyFill="1" applyBorder="1" applyAlignment="1">
      <alignment horizontal="center"/>
      <protection/>
    </xf>
    <xf numFmtId="182" fontId="4" fillId="33" borderId="11" xfId="55" applyNumberFormat="1" applyFont="1" applyFill="1" applyBorder="1" applyAlignment="1">
      <alignment horizontal="right" vertical="center"/>
      <protection/>
    </xf>
    <xf numFmtId="16" fontId="6" fillId="33" borderId="11" xfId="55" applyNumberFormat="1" applyFont="1" applyFill="1" applyBorder="1" applyAlignment="1">
      <alignment horizontal="center"/>
      <protection/>
    </xf>
    <xf numFmtId="16" fontId="4" fillId="33" borderId="11" xfId="55" applyNumberFormat="1" applyFont="1" applyFill="1" applyBorder="1" applyAlignment="1">
      <alignment horizontal="center"/>
      <protection/>
    </xf>
    <xf numFmtId="3" fontId="4" fillId="33" borderId="11" xfId="55" applyNumberFormat="1" applyFont="1" applyFill="1" applyBorder="1" applyAlignment="1">
      <alignment horizontal="center"/>
      <protection/>
    </xf>
    <xf numFmtId="182" fontId="5" fillId="0" borderId="11" xfId="0" applyNumberFormat="1" applyFont="1" applyFill="1" applyBorder="1" applyAlignment="1">
      <alignment horizontal="right" vertical="center"/>
    </xf>
    <xf numFmtId="0" fontId="5" fillId="0" borderId="11" xfId="57" applyFont="1" applyFill="1" applyBorder="1" applyAlignment="1">
      <alignment horizontal="center" wrapText="1"/>
      <protection/>
    </xf>
    <xf numFmtId="49" fontId="6" fillId="33" borderId="11" xfId="55" applyNumberFormat="1" applyFont="1" applyFill="1" applyBorder="1" applyAlignment="1">
      <alignment horizontal="right"/>
      <protection/>
    </xf>
    <xf numFmtId="182" fontId="4" fillId="0" borderId="11" xfId="0" applyNumberFormat="1" applyFont="1" applyFill="1" applyBorder="1" applyAlignment="1">
      <alignment horizontal="right" vertical="center"/>
    </xf>
    <xf numFmtId="0" fontId="6" fillId="33" borderId="11" xfId="55" applyFont="1" applyFill="1" applyBorder="1" applyAlignment="1">
      <alignment horizontal="left" wrapText="1"/>
      <protection/>
    </xf>
    <xf numFmtId="3" fontId="6" fillId="33" borderId="11" xfId="55" applyNumberFormat="1" applyFont="1" applyFill="1" applyBorder="1" applyAlignment="1">
      <alignment horizontal="center"/>
      <protection/>
    </xf>
    <xf numFmtId="14" fontId="6" fillId="33" borderId="11" xfId="55" applyNumberFormat="1" applyFont="1" applyFill="1" applyBorder="1" applyAlignment="1">
      <alignment horizontal="center"/>
      <protection/>
    </xf>
    <xf numFmtId="14" fontId="4" fillId="33" borderId="11" xfId="55" applyNumberFormat="1" applyFont="1" applyFill="1" applyBorder="1" applyAlignment="1">
      <alignment horizontal="center"/>
      <protection/>
    </xf>
    <xf numFmtId="189" fontId="4" fillId="33" borderId="11" xfId="55" applyNumberFormat="1" applyFont="1" applyFill="1" applyBorder="1" applyAlignment="1">
      <alignment horizontal="center"/>
      <protection/>
    </xf>
    <xf numFmtId="182" fontId="6" fillId="0" borderId="11" xfId="55" applyNumberFormat="1" applyFont="1" applyFill="1" applyBorder="1" applyAlignment="1">
      <alignment horizontal="right" vertical="center"/>
      <protection/>
    </xf>
    <xf numFmtId="49" fontId="4" fillId="33" borderId="11" xfId="55" applyNumberFormat="1" applyFont="1" applyFill="1" applyBorder="1" applyAlignment="1">
      <alignment horizontal="right"/>
      <protection/>
    </xf>
    <xf numFmtId="49" fontId="13" fillId="33" borderId="11" xfId="55" applyNumberFormat="1" applyFont="1" applyFill="1" applyBorder="1" applyAlignment="1">
      <alignment horizontal="center"/>
      <protection/>
    </xf>
    <xf numFmtId="190" fontId="6" fillId="33" borderId="11" xfId="55" applyNumberFormat="1" applyFont="1" applyFill="1" applyBorder="1" applyAlignment="1">
      <alignment horizontal="center" vertical="center"/>
      <protection/>
    </xf>
    <xf numFmtId="49" fontId="6" fillId="33" borderId="11" xfId="55" applyNumberFormat="1" applyFont="1" applyFill="1" applyBorder="1" applyAlignment="1">
      <alignment horizontal="center" vertical="center"/>
      <protection/>
    </xf>
    <xf numFmtId="0" fontId="4" fillId="33" borderId="11" xfId="55" applyFont="1" applyFill="1" applyBorder="1" applyAlignment="1">
      <alignment vertical="top" wrapText="1"/>
      <protection/>
    </xf>
    <xf numFmtId="0" fontId="4" fillId="0" borderId="11" xfId="55" applyFont="1" applyBorder="1" applyAlignment="1">
      <alignment horizontal="center"/>
      <protection/>
    </xf>
    <xf numFmtId="182" fontId="4" fillId="0" borderId="11" xfId="55" applyNumberFormat="1" applyFont="1" applyBorder="1" applyAlignment="1">
      <alignment horizontal="right" vertical="center"/>
      <protection/>
    </xf>
    <xf numFmtId="0" fontId="5" fillId="0" borderId="0" xfId="53" applyFont="1">
      <alignment/>
      <protection/>
    </xf>
    <xf numFmtId="49" fontId="6" fillId="33" borderId="11" xfId="55" applyNumberFormat="1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0" fontId="5" fillId="0" borderId="0" xfId="53" applyFont="1" applyFill="1" applyAlignment="1">
      <alignment horizontal="center"/>
      <protection/>
    </xf>
    <xf numFmtId="0" fontId="15" fillId="0" borderId="0" xfId="53" applyFont="1" applyAlignment="1">
      <alignment horizontal="righ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wrapText="1"/>
      <protection/>
    </xf>
    <xf numFmtId="49" fontId="5" fillId="0" borderId="11" xfId="53" applyNumberFormat="1" applyFont="1" applyFill="1" applyBorder="1" applyAlignment="1">
      <alignment wrapText="1"/>
      <protection/>
    </xf>
    <xf numFmtId="186" fontId="5" fillId="0" borderId="11" xfId="53" applyNumberFormat="1" applyFont="1" applyFill="1" applyBorder="1" applyAlignment="1">
      <alignment wrapText="1"/>
      <protection/>
    </xf>
    <xf numFmtId="0" fontId="5" fillId="0" borderId="11" xfId="53" applyFont="1" applyBorder="1" applyAlignment="1">
      <alignment wrapText="1"/>
      <protection/>
    </xf>
    <xf numFmtId="0" fontId="5" fillId="0" borderId="11" xfId="53" applyFont="1" applyBorder="1">
      <alignment/>
      <protection/>
    </xf>
    <xf numFmtId="0" fontId="14" fillId="0" borderId="0" xfId="53" applyFont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vertical="center" wrapText="1"/>
      <protection/>
    </xf>
    <xf numFmtId="182" fontId="14" fillId="0" borderId="11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182" fontId="5" fillId="0" borderId="11" xfId="0" applyNumberFormat="1" applyFont="1" applyFill="1" applyBorder="1" applyAlignment="1" applyProtection="1">
      <alignment vertical="center" wrapText="1"/>
      <protection/>
    </xf>
    <xf numFmtId="0" fontId="2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/>
    </xf>
    <xf numFmtId="0" fontId="6" fillId="0" borderId="11" xfId="55" applyFont="1" applyFill="1" applyBorder="1">
      <alignment/>
      <protection/>
    </xf>
    <xf numFmtId="0" fontId="6" fillId="0" borderId="11" xfId="55" applyFont="1" applyBorder="1" applyAlignment="1">
      <alignment horizontal="center"/>
      <protection/>
    </xf>
    <xf numFmtId="49" fontId="6" fillId="0" borderId="11" xfId="55" applyNumberFormat="1" applyFont="1" applyBorder="1" applyAlignment="1">
      <alignment horizontal="center"/>
      <protection/>
    </xf>
    <xf numFmtId="182" fontId="6" fillId="0" borderId="11" xfId="55" applyNumberFormat="1" applyFont="1" applyBorder="1" applyAlignment="1">
      <alignment horizontal="right" vertical="center"/>
      <protection/>
    </xf>
    <xf numFmtId="182" fontId="4" fillId="0" borderId="11" xfId="0" applyNumberFormat="1" applyFont="1" applyFill="1" applyBorder="1" applyAlignment="1" applyProtection="1">
      <alignment vertical="center" wrapText="1"/>
      <protection/>
    </xf>
    <xf numFmtId="0" fontId="16" fillId="0" borderId="0" xfId="55" applyFont="1">
      <alignment/>
      <protection/>
    </xf>
    <xf numFmtId="182" fontId="6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19" fillId="0" borderId="0" xfId="56" applyFont="1" applyBorder="1" applyAlignment="1">
      <alignment vertical="center" wrapText="1"/>
      <protection/>
    </xf>
    <xf numFmtId="0" fontId="19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 wrapText="1"/>
      <protection/>
    </xf>
    <xf numFmtId="0" fontId="20" fillId="0" borderId="0" xfId="56" applyFont="1" applyBorder="1" applyAlignment="1">
      <alignment vertical="center" wrapText="1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/>
      <protection/>
    </xf>
    <xf numFmtId="0" fontId="6" fillId="0" borderId="0" xfId="55" applyFont="1">
      <alignment/>
      <protection/>
    </xf>
    <xf numFmtId="49" fontId="7" fillId="33" borderId="11" xfId="55" applyNumberFormat="1" applyFont="1" applyFill="1" applyBorder="1" applyAlignment="1">
      <alignment horizontal="center"/>
      <protection/>
    </xf>
    <xf numFmtId="16" fontId="6" fillId="0" borderId="11" xfId="55" applyNumberFormat="1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wrapText="1"/>
      <protection/>
    </xf>
    <xf numFmtId="49" fontId="6" fillId="0" borderId="11" xfId="55" applyNumberFormat="1" applyFont="1" applyFill="1" applyBorder="1" applyAlignment="1">
      <alignment horizontal="right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4" fillId="0" borderId="0" xfId="55" applyFont="1" applyFill="1">
      <alignment/>
      <protection/>
    </xf>
    <xf numFmtId="0" fontId="8" fillId="0" borderId="0" xfId="55" applyFont="1" applyFill="1">
      <alignment/>
      <protection/>
    </xf>
    <xf numFmtId="16" fontId="4" fillId="0" borderId="11" xfId="55" applyNumberFormat="1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wrapText="1"/>
      <protection/>
    </xf>
    <xf numFmtId="0" fontId="4" fillId="0" borderId="11" xfId="55" applyFont="1" applyFill="1" applyBorder="1">
      <alignment/>
      <protection/>
    </xf>
    <xf numFmtId="49" fontId="4" fillId="0" borderId="11" xfId="55" applyNumberFormat="1" applyFont="1" applyFill="1" applyBorder="1" applyAlignment="1">
      <alignment horizontal="center"/>
      <protection/>
    </xf>
    <xf numFmtId="0" fontId="18" fillId="0" borderId="0" xfId="56" applyFont="1" applyAlignment="1">
      <alignment vertical="center"/>
      <protection/>
    </xf>
    <xf numFmtId="0" fontId="17" fillId="0" borderId="0" xfId="56" applyFont="1" applyAlignment="1">
      <alignment vertical="center" wrapText="1"/>
      <protection/>
    </xf>
    <xf numFmtId="4" fontId="5" fillId="0" borderId="11" xfId="53" applyNumberFormat="1" applyFont="1" applyBorder="1" applyAlignment="1">
      <alignment horizontal="right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182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vertical="center" wrapText="1"/>
    </xf>
    <xf numFmtId="0" fontId="4" fillId="0" borderId="11" xfId="55" applyFont="1" applyBorder="1" applyAlignment="1">
      <alignment horizontal="center" vertical="center" wrapText="1"/>
      <protection/>
    </xf>
    <xf numFmtId="49" fontId="4" fillId="33" borderId="11" xfId="55" applyNumberFormat="1" applyFont="1" applyFill="1" applyBorder="1">
      <alignment/>
      <protection/>
    </xf>
    <xf numFmtId="182" fontId="6" fillId="0" borderId="11" xfId="0" applyNumberFormat="1" applyFont="1" applyFill="1" applyBorder="1" applyAlignment="1">
      <alignment horizontal="right" vertical="center"/>
    </xf>
    <xf numFmtId="0" fontId="14" fillId="0" borderId="11" xfId="57" applyFont="1" applyFill="1" applyBorder="1" applyAlignment="1">
      <alignment horizontal="center" wrapText="1"/>
      <protection/>
    </xf>
    <xf numFmtId="182" fontId="4" fillId="0" borderId="11" xfId="55" applyNumberFormat="1" applyFont="1" applyBorder="1" applyAlignment="1">
      <alignment vertical="center"/>
      <protection/>
    </xf>
    <xf numFmtId="182" fontId="6" fillId="0" borderId="11" xfId="55" applyNumberFormat="1" applyFont="1" applyBorder="1" applyAlignment="1">
      <alignment vertical="center"/>
      <protection/>
    </xf>
    <xf numFmtId="182" fontId="6" fillId="0" borderId="11" xfId="55" applyNumberFormat="1" applyFont="1" applyBorder="1">
      <alignment/>
      <protection/>
    </xf>
    <xf numFmtId="0" fontId="12" fillId="0" borderId="0" xfId="0" applyFont="1" applyFill="1" applyAlignment="1">
      <alignment horizontal="left" vertical="top" wrapText="1"/>
    </xf>
    <xf numFmtId="0" fontId="14" fillId="0" borderId="0" xfId="53" applyFont="1" applyAlignment="1">
      <alignment horizontal="center"/>
      <protection/>
    </xf>
    <xf numFmtId="0" fontId="14" fillId="0" borderId="0" xfId="0" applyFont="1" applyFill="1" applyAlignment="1">
      <alignment horizontal="center" vertical="center" wrapText="1"/>
    </xf>
    <xf numFmtId="0" fontId="4" fillId="33" borderId="0" xfId="55" applyFont="1" applyFill="1" applyBorder="1" applyAlignment="1">
      <alignment horizontal="center"/>
      <protection/>
    </xf>
    <xf numFmtId="0" fontId="6" fillId="0" borderId="0" xfId="55" applyFont="1" applyAlignment="1">
      <alignment horizontal="center" vertical="top" wrapText="1"/>
      <protection/>
    </xf>
    <xf numFmtId="0" fontId="12" fillId="0" borderId="0" xfId="0" applyFont="1" applyFill="1" applyAlignment="1">
      <alignment horizontal="justify" vertical="top" wrapText="1"/>
    </xf>
    <xf numFmtId="0" fontId="6" fillId="33" borderId="0" xfId="55" applyFont="1" applyFill="1" applyAlignment="1">
      <alignment horizontal="center" vertical="top" wrapText="1" shrinkToFit="1"/>
      <protection/>
    </xf>
    <xf numFmtId="0" fontId="5" fillId="0" borderId="0" xfId="0" applyFont="1" applyAlignment="1">
      <alignment horizontal="center" vertical="top" wrapText="1" shrinkToFit="1"/>
    </xf>
    <xf numFmtId="0" fontId="17" fillId="0" borderId="0" xfId="56" applyFont="1" applyAlignment="1">
      <alignment horizontal="left" vertical="top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wrapText="1"/>
      <protection/>
    </xf>
    <xf numFmtId="0" fontId="6" fillId="0" borderId="0" xfId="56" applyFont="1" applyAlignment="1">
      <alignment horizontal="center"/>
      <protection/>
    </xf>
    <xf numFmtId="0" fontId="27" fillId="0" borderId="12" xfId="56" applyFont="1" applyBorder="1" applyAlignment="1">
      <alignment horizontal="center" vertical="center" wrapText="1"/>
      <protection/>
    </xf>
    <xf numFmtId="0" fontId="27" fillId="0" borderId="13" xfId="56" applyFont="1" applyBorder="1" applyAlignment="1">
      <alignment horizontal="center" vertical="center" wrapText="1"/>
      <protection/>
    </xf>
    <xf numFmtId="0" fontId="18" fillId="0" borderId="12" xfId="56" applyFont="1" applyBorder="1" applyAlignment="1">
      <alignment horizontal="center" vertical="center" wrapText="1"/>
      <protection/>
    </xf>
    <xf numFmtId="0" fontId="18" fillId="0" borderId="13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5" xfId="56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Расходы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85" zoomScaleNormal="85" zoomScalePageLayoutView="0" workbookViewId="0" topLeftCell="A1">
      <selection activeCell="A11" sqref="A11"/>
    </sheetView>
  </sheetViews>
  <sheetFormatPr defaultColWidth="9.140625" defaultRowHeight="15"/>
  <cols>
    <col min="1" max="1" width="76.28125" style="9" customWidth="1"/>
    <col min="2" max="2" width="31.8515625" style="9" customWidth="1"/>
    <col min="3" max="3" width="19.140625" style="9" customWidth="1"/>
    <col min="4" max="4" width="17.421875" style="15" customWidth="1"/>
    <col min="5" max="5" width="15.57421875" style="9" customWidth="1"/>
    <col min="6" max="6" width="9.140625" style="9" customWidth="1"/>
    <col min="7" max="7" width="16.00390625" style="10" customWidth="1"/>
    <col min="8" max="8" width="11.140625" style="10" bestFit="1" customWidth="1"/>
    <col min="9" max="16384" width="9.140625" style="9" customWidth="1"/>
  </cols>
  <sheetData>
    <row r="1" spans="1:5" ht="15" customHeight="1">
      <c r="A1" s="14"/>
      <c r="B1" s="110" t="s">
        <v>253</v>
      </c>
      <c r="C1" s="110"/>
      <c r="D1" s="110"/>
      <c r="E1" s="110"/>
    </row>
    <row r="2" spans="1:5" ht="15">
      <c r="A2" s="14"/>
      <c r="B2" s="110"/>
      <c r="C2" s="110"/>
      <c r="D2" s="110"/>
      <c r="E2" s="110"/>
    </row>
    <row r="3" spans="1:5" ht="15">
      <c r="A3" s="14"/>
      <c r="B3" s="110"/>
      <c r="C3" s="110"/>
      <c r="D3" s="110"/>
      <c r="E3" s="110"/>
    </row>
    <row r="4" spans="1:5" ht="15">
      <c r="A4" s="14"/>
      <c r="B4" s="110"/>
      <c r="C4" s="110"/>
      <c r="D4" s="110"/>
      <c r="E4" s="110"/>
    </row>
    <row r="5" spans="1:5" ht="16.5" customHeight="1">
      <c r="A5" s="14"/>
      <c r="B5" s="110"/>
      <c r="C5" s="110"/>
      <c r="D5" s="110"/>
      <c r="E5" s="110"/>
    </row>
    <row r="6" spans="1:4" ht="15" customHeight="1">
      <c r="A6" s="112" t="s">
        <v>256</v>
      </c>
      <c r="B6" s="112"/>
      <c r="C6" s="112"/>
      <c r="D6" s="112"/>
    </row>
    <row r="7" spans="1:4" ht="15" customHeight="1">
      <c r="A7" s="112"/>
      <c r="B7" s="112"/>
      <c r="C7" s="112"/>
      <c r="D7" s="112"/>
    </row>
    <row r="8" spans="1:4" ht="15" customHeight="1">
      <c r="A8" s="112"/>
      <c r="B8" s="112"/>
      <c r="C8" s="112"/>
      <c r="D8" s="112"/>
    </row>
    <row r="9" spans="1:4" ht="15" customHeight="1">
      <c r="A9" s="112"/>
      <c r="B9" s="112"/>
      <c r="C9" s="112"/>
      <c r="D9" s="112"/>
    </row>
    <row r="10" spans="1:8" s="16" customFormat="1" ht="31.5">
      <c r="A10" s="61" t="s">
        <v>43</v>
      </c>
      <c r="B10" s="61" t="s">
        <v>44</v>
      </c>
      <c r="C10" s="99" t="s">
        <v>229</v>
      </c>
      <c r="D10" s="100" t="s">
        <v>241</v>
      </c>
      <c r="E10" s="101" t="s">
        <v>242</v>
      </c>
      <c r="G10" s="17"/>
      <c r="H10" s="17"/>
    </row>
    <row r="11" spans="1:6" s="11" customFormat="1" ht="15.75">
      <c r="A11" s="62" t="s">
        <v>45</v>
      </c>
      <c r="B11" s="62" t="s">
        <v>46</v>
      </c>
      <c r="C11" s="74">
        <f>C12+C21+C26</f>
        <v>81818.4</v>
      </c>
      <c r="D11" s="74">
        <f>D12+D21+D26</f>
        <v>60.60000000000002</v>
      </c>
      <c r="E11" s="74">
        <f>C11+D11</f>
        <v>81879</v>
      </c>
      <c r="F11" s="12"/>
    </row>
    <row r="12" spans="1:6" s="11" customFormat="1" ht="15.75">
      <c r="A12" s="62" t="s">
        <v>47</v>
      </c>
      <c r="B12" s="62" t="s">
        <v>68</v>
      </c>
      <c r="C12" s="74">
        <f>C13+C16+C19</f>
        <v>79627.7</v>
      </c>
      <c r="D12" s="74">
        <f>D13+D16+D19</f>
        <v>-339.4</v>
      </c>
      <c r="E12" s="74">
        <f aca="true" t="shared" si="0" ref="E12:E44">C12+D12</f>
        <v>79288.3</v>
      </c>
      <c r="F12" s="12"/>
    </row>
    <row r="13" spans="1:8" ht="31.5">
      <c r="A13" s="62" t="s">
        <v>69</v>
      </c>
      <c r="B13" s="62" t="s">
        <v>70</v>
      </c>
      <c r="C13" s="74">
        <f>C14+C15</f>
        <v>64000</v>
      </c>
      <c r="D13" s="74">
        <f>D14+D15</f>
        <v>-339.4</v>
      </c>
      <c r="E13" s="74">
        <f t="shared" si="0"/>
        <v>63660.6</v>
      </c>
      <c r="F13" s="10"/>
      <c r="G13" s="9"/>
      <c r="H13" s="9"/>
    </row>
    <row r="14" spans="1:8" ht="31.5">
      <c r="A14" s="64" t="s">
        <v>71</v>
      </c>
      <c r="B14" s="64" t="s">
        <v>72</v>
      </c>
      <c r="C14" s="72">
        <v>45000</v>
      </c>
      <c r="D14" s="72">
        <v>0</v>
      </c>
      <c r="E14" s="72">
        <f t="shared" si="0"/>
        <v>45000</v>
      </c>
      <c r="F14" s="10"/>
      <c r="G14" s="9"/>
      <c r="H14" s="9"/>
    </row>
    <row r="15" spans="1:8" ht="63">
      <c r="A15" s="64" t="s">
        <v>73</v>
      </c>
      <c r="B15" s="64" t="s">
        <v>74</v>
      </c>
      <c r="C15" s="72">
        <v>19000</v>
      </c>
      <c r="D15" s="72">
        <v>-339.4</v>
      </c>
      <c r="E15" s="72">
        <f t="shared" si="0"/>
        <v>18660.6</v>
      </c>
      <c r="F15" s="10"/>
      <c r="G15" s="9"/>
      <c r="H15" s="9"/>
    </row>
    <row r="16" spans="1:8" ht="15.75">
      <c r="A16" s="64" t="s">
        <v>75</v>
      </c>
      <c r="B16" s="64" t="s">
        <v>76</v>
      </c>
      <c r="C16" s="65">
        <f>C17+C18</f>
        <v>15027.7</v>
      </c>
      <c r="D16" s="65">
        <f>D17+D18</f>
        <v>0</v>
      </c>
      <c r="E16" s="65">
        <f t="shared" si="0"/>
        <v>15027.7</v>
      </c>
      <c r="F16" s="10"/>
      <c r="G16" s="9"/>
      <c r="H16" s="9"/>
    </row>
    <row r="17" spans="1:8" ht="15.75">
      <c r="A17" s="64" t="s">
        <v>75</v>
      </c>
      <c r="B17" s="64" t="s">
        <v>77</v>
      </c>
      <c r="C17" s="72">
        <v>15000</v>
      </c>
      <c r="D17" s="72">
        <v>0</v>
      </c>
      <c r="E17" s="72">
        <f t="shared" si="0"/>
        <v>15000</v>
      </c>
      <c r="F17" s="10"/>
      <c r="G17" s="9"/>
      <c r="H17" s="9"/>
    </row>
    <row r="18" spans="1:8" ht="31.5">
      <c r="A18" s="64" t="s">
        <v>78</v>
      </c>
      <c r="B18" s="64" t="s">
        <v>79</v>
      </c>
      <c r="C18" s="65">
        <v>27.7</v>
      </c>
      <c r="D18" s="65">
        <v>0</v>
      </c>
      <c r="E18" s="65">
        <f t="shared" si="0"/>
        <v>27.7</v>
      </c>
      <c r="F18" s="10"/>
      <c r="G18" s="9"/>
      <c r="H18" s="9"/>
    </row>
    <row r="19" spans="1:8" ht="31.5">
      <c r="A19" s="62" t="s">
        <v>80</v>
      </c>
      <c r="B19" s="62" t="s">
        <v>81</v>
      </c>
      <c r="C19" s="63">
        <f>C20</f>
        <v>600</v>
      </c>
      <c r="D19" s="63">
        <f>D20</f>
        <v>0</v>
      </c>
      <c r="E19" s="63">
        <f t="shared" si="0"/>
        <v>600</v>
      </c>
      <c r="F19" s="10"/>
      <c r="G19" s="9"/>
      <c r="H19" s="9"/>
    </row>
    <row r="20" spans="1:8" ht="47.25">
      <c r="A20" s="64" t="s">
        <v>216</v>
      </c>
      <c r="B20" s="64" t="s">
        <v>82</v>
      </c>
      <c r="C20" s="65">
        <v>600</v>
      </c>
      <c r="D20" s="65">
        <v>0</v>
      </c>
      <c r="E20" s="65">
        <f t="shared" si="0"/>
        <v>600</v>
      </c>
      <c r="F20" s="10"/>
      <c r="G20" s="9"/>
      <c r="H20" s="9"/>
    </row>
    <row r="21" spans="1:8" ht="31.5">
      <c r="A21" s="62" t="s">
        <v>232</v>
      </c>
      <c r="B21" s="62" t="s">
        <v>244</v>
      </c>
      <c r="C21" s="63">
        <f>C22</f>
        <v>400</v>
      </c>
      <c r="D21" s="63">
        <f>D22</f>
        <v>400</v>
      </c>
      <c r="E21" s="63">
        <f t="shared" si="0"/>
        <v>800</v>
      </c>
      <c r="F21" s="10"/>
      <c r="G21" s="9"/>
      <c r="H21" s="9"/>
    </row>
    <row r="22" spans="1:8" ht="15.75">
      <c r="A22" s="62" t="s">
        <v>83</v>
      </c>
      <c r="B22" s="62" t="s">
        <v>245</v>
      </c>
      <c r="C22" s="63">
        <f>C23</f>
        <v>400</v>
      </c>
      <c r="D22" s="63">
        <f>D23</f>
        <v>400</v>
      </c>
      <c r="E22" s="63">
        <f t="shared" si="0"/>
        <v>800</v>
      </c>
      <c r="F22" s="10"/>
      <c r="G22" s="9"/>
      <c r="H22" s="9"/>
    </row>
    <row r="23" spans="1:8" ht="31.5">
      <c r="A23" s="62" t="s">
        <v>84</v>
      </c>
      <c r="B23" s="62" t="s">
        <v>246</v>
      </c>
      <c r="C23" s="63">
        <f>C24</f>
        <v>400</v>
      </c>
      <c r="D23" s="63">
        <f>D24+D25</f>
        <v>400</v>
      </c>
      <c r="E23" s="63">
        <f t="shared" si="0"/>
        <v>800</v>
      </c>
      <c r="F23" s="10"/>
      <c r="G23" s="9"/>
      <c r="H23" s="9"/>
    </row>
    <row r="24" spans="1:8" ht="63">
      <c r="A24" s="64" t="s">
        <v>85</v>
      </c>
      <c r="B24" s="64" t="s">
        <v>86</v>
      </c>
      <c r="C24" s="65">
        <v>400</v>
      </c>
      <c r="D24" s="65">
        <v>0</v>
      </c>
      <c r="E24" s="65">
        <f t="shared" si="0"/>
        <v>400</v>
      </c>
      <c r="F24" s="10"/>
      <c r="G24" s="102"/>
      <c r="H24" s="9"/>
    </row>
    <row r="25" spans="1:8" ht="31.5">
      <c r="A25" s="64" t="s">
        <v>247</v>
      </c>
      <c r="B25" s="64" t="s">
        <v>243</v>
      </c>
      <c r="C25" s="64">
        <v>0</v>
      </c>
      <c r="D25" s="65">
        <v>400</v>
      </c>
      <c r="E25" s="65">
        <f t="shared" si="0"/>
        <v>400</v>
      </c>
      <c r="F25" s="10"/>
      <c r="G25" s="102"/>
      <c r="H25" s="9"/>
    </row>
    <row r="26" spans="1:8" ht="15.75">
      <c r="A26" s="62" t="s">
        <v>87</v>
      </c>
      <c r="B26" s="62" t="s">
        <v>88</v>
      </c>
      <c r="C26" s="63">
        <f>C27+C28</f>
        <v>1790.7</v>
      </c>
      <c r="D26" s="63">
        <f>D27+D28</f>
        <v>0</v>
      </c>
      <c r="E26" s="63">
        <f t="shared" si="0"/>
        <v>1790.7</v>
      </c>
      <c r="F26" s="10"/>
      <c r="G26" s="9"/>
      <c r="H26" s="9"/>
    </row>
    <row r="27" spans="1:8" ht="47.25">
      <c r="A27" s="64" t="s">
        <v>89</v>
      </c>
      <c r="B27" s="64" t="s">
        <v>90</v>
      </c>
      <c r="C27" s="65">
        <v>134</v>
      </c>
      <c r="D27" s="65">
        <v>0</v>
      </c>
      <c r="E27" s="65">
        <f t="shared" si="0"/>
        <v>134</v>
      </c>
      <c r="F27" s="10"/>
      <c r="G27" s="9"/>
      <c r="H27" s="9"/>
    </row>
    <row r="28" spans="1:8" ht="31.5">
      <c r="A28" s="62" t="s">
        <v>91</v>
      </c>
      <c r="B28" s="62" t="s">
        <v>92</v>
      </c>
      <c r="C28" s="63">
        <f>C29</f>
        <v>1656.7</v>
      </c>
      <c r="D28" s="63">
        <f>D29</f>
        <v>0</v>
      </c>
      <c r="E28" s="63">
        <f t="shared" si="0"/>
        <v>1656.7</v>
      </c>
      <c r="F28" s="10"/>
      <c r="G28" s="9"/>
      <c r="H28" s="9"/>
    </row>
    <row r="29" spans="1:8" ht="47.25">
      <c r="A29" s="64" t="s">
        <v>93</v>
      </c>
      <c r="B29" s="64" t="s">
        <v>94</v>
      </c>
      <c r="C29" s="65">
        <f>C30+C31+C32+C33+C34</f>
        <v>1656.7</v>
      </c>
      <c r="D29" s="65">
        <f>D30+D31+D32+D33+D34</f>
        <v>0</v>
      </c>
      <c r="E29" s="65">
        <f t="shared" si="0"/>
        <v>1656.7</v>
      </c>
      <c r="F29" s="10"/>
      <c r="G29" s="9"/>
      <c r="H29" s="9"/>
    </row>
    <row r="30" spans="1:8" ht="63">
      <c r="A30" s="64" t="s">
        <v>95</v>
      </c>
      <c r="B30" s="64" t="s">
        <v>96</v>
      </c>
      <c r="C30" s="65">
        <v>450</v>
      </c>
      <c r="D30" s="65">
        <v>0</v>
      </c>
      <c r="E30" s="65">
        <f t="shared" si="0"/>
        <v>450</v>
      </c>
      <c r="F30" s="10"/>
      <c r="G30" s="9"/>
      <c r="H30" s="9"/>
    </row>
    <row r="31" spans="1:8" ht="63">
      <c r="A31" s="64" t="s">
        <v>95</v>
      </c>
      <c r="B31" s="64" t="s">
        <v>97</v>
      </c>
      <c r="C31" s="65">
        <v>400</v>
      </c>
      <c r="D31" s="65">
        <v>0</v>
      </c>
      <c r="E31" s="65">
        <f t="shared" si="0"/>
        <v>400</v>
      </c>
      <c r="F31" s="10"/>
      <c r="G31" s="9"/>
      <c r="H31" s="9"/>
    </row>
    <row r="32" spans="1:8" ht="63">
      <c r="A32" s="64" t="s">
        <v>95</v>
      </c>
      <c r="B32" s="64" t="s">
        <v>98</v>
      </c>
      <c r="C32" s="65">
        <v>400</v>
      </c>
      <c r="D32" s="65">
        <v>0</v>
      </c>
      <c r="E32" s="65">
        <f t="shared" si="0"/>
        <v>400</v>
      </c>
      <c r="F32" s="10"/>
      <c r="G32" s="9"/>
      <c r="H32" s="9"/>
    </row>
    <row r="33" spans="1:8" ht="63">
      <c r="A33" s="64" t="s">
        <v>95</v>
      </c>
      <c r="B33" s="64" t="s">
        <v>99</v>
      </c>
      <c r="C33" s="65">
        <v>376.7</v>
      </c>
      <c r="D33" s="65">
        <v>0</v>
      </c>
      <c r="E33" s="65">
        <f t="shared" si="0"/>
        <v>376.7</v>
      </c>
      <c r="F33" s="10"/>
      <c r="G33" s="9"/>
      <c r="H33" s="9"/>
    </row>
    <row r="34" spans="1:8" ht="63">
      <c r="A34" s="64" t="s">
        <v>100</v>
      </c>
      <c r="B34" s="64" t="s">
        <v>101</v>
      </c>
      <c r="C34" s="72">
        <v>30</v>
      </c>
      <c r="D34" s="72">
        <v>0</v>
      </c>
      <c r="E34" s="72">
        <f t="shared" si="0"/>
        <v>30</v>
      </c>
      <c r="F34" s="10"/>
      <c r="G34" s="9"/>
      <c r="H34" s="9"/>
    </row>
    <row r="35" spans="1:8" ht="15.75">
      <c r="A35" s="62" t="s">
        <v>48</v>
      </c>
      <c r="B35" s="62" t="s">
        <v>102</v>
      </c>
      <c r="C35" s="74">
        <f>C36</f>
        <v>15000.3</v>
      </c>
      <c r="D35" s="74">
        <f>D36</f>
        <v>101.7</v>
      </c>
      <c r="E35" s="74">
        <f t="shared" si="0"/>
        <v>15102</v>
      </c>
      <c r="F35" s="10"/>
      <c r="G35" s="9"/>
      <c r="H35" s="9"/>
    </row>
    <row r="36" spans="1:8" ht="31.5">
      <c r="A36" s="62" t="s">
        <v>49</v>
      </c>
      <c r="B36" s="62" t="s">
        <v>103</v>
      </c>
      <c r="C36" s="74">
        <f>C37</f>
        <v>15000.3</v>
      </c>
      <c r="D36" s="74">
        <f>D37</f>
        <v>101.7</v>
      </c>
      <c r="E36" s="74">
        <f t="shared" si="0"/>
        <v>15102</v>
      </c>
      <c r="F36" s="10"/>
      <c r="G36" s="9"/>
      <c r="H36" s="9"/>
    </row>
    <row r="37" spans="1:8" ht="15.75">
      <c r="A37" s="62" t="s">
        <v>50</v>
      </c>
      <c r="B37" s="62" t="s">
        <v>233</v>
      </c>
      <c r="C37" s="74">
        <f>C38+C41</f>
        <v>15000.3</v>
      </c>
      <c r="D37" s="74">
        <f>D38+D41</f>
        <v>101.7</v>
      </c>
      <c r="E37" s="74">
        <f t="shared" si="0"/>
        <v>15102</v>
      </c>
      <c r="F37" s="10"/>
      <c r="G37" s="9"/>
      <c r="H37" s="9"/>
    </row>
    <row r="38" spans="1:8" ht="47.25">
      <c r="A38" s="64" t="s">
        <v>51</v>
      </c>
      <c r="B38" s="64" t="s">
        <v>234</v>
      </c>
      <c r="C38" s="72">
        <f>C39+C40</f>
        <v>2609.7999999999997</v>
      </c>
      <c r="D38" s="72">
        <f>D39+D40</f>
        <v>101.7</v>
      </c>
      <c r="E38" s="72">
        <f t="shared" si="0"/>
        <v>2711.4999999999995</v>
      </c>
      <c r="F38" s="10"/>
      <c r="G38" s="9"/>
      <c r="H38" s="9"/>
    </row>
    <row r="39" spans="1:8" ht="63">
      <c r="A39" s="64" t="s">
        <v>104</v>
      </c>
      <c r="B39" s="64" t="s">
        <v>251</v>
      </c>
      <c r="C39" s="65">
        <v>2602.6</v>
      </c>
      <c r="D39" s="65">
        <v>101.7</v>
      </c>
      <c r="E39" s="65">
        <f t="shared" si="0"/>
        <v>2704.2999999999997</v>
      </c>
      <c r="F39" s="10"/>
      <c r="G39" s="9"/>
      <c r="H39" s="9"/>
    </row>
    <row r="40" spans="1:8" ht="78.75">
      <c r="A40" s="64" t="s">
        <v>217</v>
      </c>
      <c r="B40" s="64" t="s">
        <v>250</v>
      </c>
      <c r="C40" s="65">
        <v>7.2</v>
      </c>
      <c r="D40" s="65">
        <v>0</v>
      </c>
      <c r="E40" s="65">
        <f t="shared" si="0"/>
        <v>7.2</v>
      </c>
      <c r="F40" s="10"/>
      <c r="G40" s="9"/>
      <c r="H40" s="9"/>
    </row>
    <row r="41" spans="1:8" ht="63">
      <c r="A41" s="62" t="s">
        <v>105</v>
      </c>
      <c r="B41" s="62" t="s">
        <v>235</v>
      </c>
      <c r="C41" s="63">
        <f>C42+C43</f>
        <v>12390.5</v>
      </c>
      <c r="D41" s="63">
        <f>D42+D43</f>
        <v>0</v>
      </c>
      <c r="E41" s="63">
        <f t="shared" si="0"/>
        <v>12390.5</v>
      </c>
      <c r="F41" s="10"/>
      <c r="G41" s="9"/>
      <c r="H41" s="9"/>
    </row>
    <row r="42" spans="1:8" ht="47.25">
      <c r="A42" s="64" t="s">
        <v>106</v>
      </c>
      <c r="B42" s="64" t="s">
        <v>248</v>
      </c>
      <c r="C42" s="65">
        <v>7875.1</v>
      </c>
      <c r="D42" s="65">
        <v>0</v>
      </c>
      <c r="E42" s="65">
        <f t="shared" si="0"/>
        <v>7875.1</v>
      </c>
      <c r="F42" s="10"/>
      <c r="G42" s="9"/>
      <c r="H42" s="9"/>
    </row>
    <row r="43" spans="1:8" ht="47.25">
      <c r="A43" s="64" t="s">
        <v>64</v>
      </c>
      <c r="B43" s="64" t="s">
        <v>249</v>
      </c>
      <c r="C43" s="65">
        <v>4515.4</v>
      </c>
      <c r="D43" s="65">
        <v>0</v>
      </c>
      <c r="E43" s="65">
        <f t="shared" si="0"/>
        <v>4515.4</v>
      </c>
      <c r="F43" s="10"/>
      <c r="G43" s="9"/>
      <c r="H43" s="9"/>
    </row>
    <row r="44" spans="1:5" ht="15.75">
      <c r="A44" s="67" t="s">
        <v>107</v>
      </c>
      <c r="B44" s="66"/>
      <c r="C44" s="63">
        <f>C35+C11</f>
        <v>96818.7</v>
      </c>
      <c r="D44" s="63">
        <f>D35+D11</f>
        <v>162.3</v>
      </c>
      <c r="E44" s="63">
        <f t="shared" si="0"/>
        <v>96981</v>
      </c>
    </row>
    <row r="47" spans="1:5" s="13" customFormat="1" ht="15.75">
      <c r="A47" s="111" t="s">
        <v>254</v>
      </c>
      <c r="B47" s="111"/>
      <c r="C47" s="111"/>
      <c r="D47" s="111"/>
      <c r="E47" s="111"/>
    </row>
  </sheetData>
  <sheetProtection/>
  <mergeCells count="3">
    <mergeCell ref="B1:E5"/>
    <mergeCell ref="A47:E47"/>
    <mergeCell ref="A6:D9"/>
  </mergeCells>
  <printOptions/>
  <pageMargins left="0.7" right="0.7" top="0.75" bottom="0.75" header="0.3" footer="0.3"/>
  <pageSetup fitToHeight="0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tabSelected="1" zoomScale="90" zoomScaleNormal="90" zoomScalePageLayoutView="0" workbookViewId="0" topLeftCell="A46">
      <selection activeCell="H61" sqref="H61"/>
    </sheetView>
  </sheetViews>
  <sheetFormatPr defaultColWidth="9.140625" defaultRowHeight="15"/>
  <cols>
    <col min="1" max="1" width="9.8515625" style="1" customWidth="1"/>
    <col min="2" max="2" width="75.421875" style="1" customWidth="1"/>
    <col min="3" max="3" width="6.00390625" style="1" customWidth="1"/>
    <col min="4" max="4" width="7.00390625" style="1" customWidth="1"/>
    <col min="5" max="5" width="13.421875" style="1" customWidth="1"/>
    <col min="6" max="6" width="4.8515625" style="1" customWidth="1"/>
    <col min="7" max="7" width="14.00390625" style="1" customWidth="1"/>
    <col min="8" max="8" width="13.00390625" style="1" customWidth="1"/>
    <col min="9" max="9" width="14.57421875" style="1" customWidth="1"/>
    <col min="10" max="10" width="19.140625" style="8" customWidth="1"/>
    <col min="11" max="11" width="9.57421875" style="8" bestFit="1" customWidth="1"/>
    <col min="12" max="12" width="12.28125" style="8" bestFit="1" customWidth="1"/>
    <col min="13" max="13" width="10.57421875" style="8" bestFit="1" customWidth="1"/>
    <col min="14" max="14" width="11.421875" style="8" bestFit="1" customWidth="1"/>
    <col min="15" max="16384" width="9.140625" style="1" customWidth="1"/>
  </cols>
  <sheetData>
    <row r="1" spans="3:14" ht="15.75" customHeight="1">
      <c r="C1" s="110" t="s">
        <v>300</v>
      </c>
      <c r="D1" s="110"/>
      <c r="E1" s="110"/>
      <c r="F1" s="110"/>
      <c r="G1" s="110"/>
      <c r="H1" s="110"/>
      <c r="I1" s="110"/>
      <c r="J1" s="1"/>
      <c r="K1" s="1"/>
      <c r="L1" s="1"/>
      <c r="M1" s="1"/>
      <c r="N1" s="1"/>
    </row>
    <row r="2" spans="3:14" ht="15.75">
      <c r="C2" s="110"/>
      <c r="D2" s="110"/>
      <c r="E2" s="110"/>
      <c r="F2" s="110"/>
      <c r="G2" s="110"/>
      <c r="H2" s="110"/>
      <c r="I2" s="110"/>
      <c r="J2" s="1"/>
      <c r="K2" s="1"/>
      <c r="L2" s="1"/>
      <c r="M2" s="1"/>
      <c r="N2" s="1"/>
    </row>
    <row r="3" spans="3:14" ht="24.75" customHeight="1">
      <c r="C3" s="110"/>
      <c r="D3" s="110"/>
      <c r="E3" s="110"/>
      <c r="F3" s="110"/>
      <c r="G3" s="110"/>
      <c r="H3" s="110"/>
      <c r="I3" s="110"/>
      <c r="J3" s="1"/>
      <c r="K3" s="1"/>
      <c r="L3" s="1"/>
      <c r="M3" s="1"/>
      <c r="N3" s="1"/>
    </row>
    <row r="4" spans="3:14" ht="12.75" customHeight="1">
      <c r="C4" s="110"/>
      <c r="D4" s="110"/>
      <c r="E4" s="110"/>
      <c r="F4" s="110"/>
      <c r="G4" s="110"/>
      <c r="H4" s="110"/>
      <c r="I4" s="110"/>
      <c r="J4" s="1"/>
      <c r="K4" s="1"/>
      <c r="L4" s="1"/>
      <c r="M4" s="1"/>
      <c r="N4" s="1"/>
    </row>
    <row r="5" spans="1:14" ht="15.75" customHeight="1">
      <c r="A5" s="114" t="s">
        <v>294</v>
      </c>
      <c r="B5" s="114"/>
      <c r="C5" s="114"/>
      <c r="D5" s="114"/>
      <c r="E5" s="114"/>
      <c r="F5" s="114"/>
      <c r="G5" s="114"/>
      <c r="H5" s="114"/>
      <c r="J5" s="1"/>
      <c r="K5" s="1"/>
      <c r="L5" s="1"/>
      <c r="M5" s="1"/>
      <c r="N5" s="1"/>
    </row>
    <row r="6" spans="1:14" ht="15.75">
      <c r="A6" s="114"/>
      <c r="B6" s="114"/>
      <c r="C6" s="114"/>
      <c r="D6" s="114"/>
      <c r="E6" s="114"/>
      <c r="F6" s="114"/>
      <c r="G6" s="114"/>
      <c r="H6" s="114"/>
      <c r="J6" s="1"/>
      <c r="K6" s="1"/>
      <c r="L6" s="1"/>
      <c r="M6" s="1"/>
      <c r="N6" s="1"/>
    </row>
    <row r="7" spans="1:14" ht="13.5" customHeight="1">
      <c r="A7" s="114"/>
      <c r="B7" s="114"/>
      <c r="C7" s="114"/>
      <c r="D7" s="114"/>
      <c r="E7" s="114"/>
      <c r="F7" s="114"/>
      <c r="G7" s="114"/>
      <c r="H7" s="114"/>
      <c r="J7" s="1"/>
      <c r="K7" s="1"/>
      <c r="L7" s="1"/>
      <c r="M7" s="1"/>
      <c r="N7" s="1"/>
    </row>
    <row r="8" spans="1:14" ht="15.75" customHeight="1" hidden="1">
      <c r="A8" s="114"/>
      <c r="B8" s="114"/>
      <c r="C8" s="114"/>
      <c r="D8" s="114"/>
      <c r="E8" s="114"/>
      <c r="F8" s="114"/>
      <c r="G8" s="114"/>
      <c r="H8" s="114"/>
      <c r="J8" s="1"/>
      <c r="K8" s="1"/>
      <c r="L8" s="1"/>
      <c r="M8" s="1"/>
      <c r="N8" s="1"/>
    </row>
    <row r="9" spans="1:14" ht="15.75" customHeight="1" hidden="1">
      <c r="A9" s="114"/>
      <c r="B9" s="114"/>
      <c r="C9" s="114"/>
      <c r="D9" s="114"/>
      <c r="E9" s="114"/>
      <c r="F9" s="114"/>
      <c r="G9" s="114"/>
      <c r="H9" s="114"/>
      <c r="J9" s="1"/>
      <c r="K9" s="1"/>
      <c r="L9" s="1"/>
      <c r="M9" s="1"/>
      <c r="N9" s="1"/>
    </row>
    <row r="10" spans="1:14" ht="18.75">
      <c r="A10" s="2"/>
      <c r="B10" s="113"/>
      <c r="C10" s="113"/>
      <c r="D10" s="113"/>
      <c r="E10" s="113"/>
      <c r="G10" s="3"/>
      <c r="I10" s="3" t="s">
        <v>0</v>
      </c>
      <c r="J10" s="6"/>
      <c r="K10" s="6"/>
      <c r="L10" s="7"/>
      <c r="M10" s="7"/>
      <c r="N10" s="7"/>
    </row>
    <row r="11" spans="1:14" s="5" customFormat="1" ht="78.7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295</v>
      </c>
      <c r="H11" s="103" t="s">
        <v>241</v>
      </c>
      <c r="I11" s="103" t="s">
        <v>296</v>
      </c>
      <c r="J11" s="6"/>
      <c r="K11" s="6"/>
      <c r="L11" s="7"/>
      <c r="M11" s="7"/>
      <c r="N11" s="7"/>
    </row>
    <row r="12" spans="1:14" ht="18.75">
      <c r="A12" s="18"/>
      <c r="B12" s="19" t="s">
        <v>7</v>
      </c>
      <c r="C12" s="33"/>
      <c r="D12" s="20"/>
      <c r="E12" s="21"/>
      <c r="F12" s="21"/>
      <c r="G12" s="22">
        <v>24827.6</v>
      </c>
      <c r="H12" s="22">
        <v>0</v>
      </c>
      <c r="I12" s="108">
        <f aca="true" t="shared" si="0" ref="I12:I37">G12+H12</f>
        <v>24827.6</v>
      </c>
      <c r="J12" s="6"/>
      <c r="K12" s="6"/>
      <c r="L12" s="7"/>
      <c r="M12" s="7"/>
      <c r="N12" s="7"/>
    </row>
    <row r="13" spans="1:14" ht="18.75">
      <c r="A13" s="18"/>
      <c r="B13" s="19" t="s">
        <v>9</v>
      </c>
      <c r="C13" s="49"/>
      <c r="D13" s="20"/>
      <c r="E13" s="21"/>
      <c r="F13" s="21"/>
      <c r="G13" s="22">
        <v>21806.2</v>
      </c>
      <c r="H13" s="22">
        <v>0</v>
      </c>
      <c r="I13" s="108">
        <f t="shared" si="0"/>
        <v>21806.2</v>
      </c>
      <c r="J13" s="6"/>
      <c r="K13" s="6"/>
      <c r="L13" s="7"/>
      <c r="M13" s="7"/>
      <c r="N13" s="7"/>
    </row>
    <row r="14" spans="1:9" ht="32.25">
      <c r="A14" s="21" t="s">
        <v>10</v>
      </c>
      <c r="B14" s="35" t="s">
        <v>108</v>
      </c>
      <c r="C14" s="51">
        <v>887</v>
      </c>
      <c r="D14" s="21"/>
      <c r="E14" s="21"/>
      <c r="F14" s="21"/>
      <c r="G14" s="40">
        <f>G15+G29</f>
        <v>7440</v>
      </c>
      <c r="H14" s="40">
        <f>H15+H29</f>
        <v>2</v>
      </c>
      <c r="I14" s="108">
        <f t="shared" si="0"/>
        <v>7442</v>
      </c>
    </row>
    <row r="15" spans="1:9" ht="18.75">
      <c r="A15" s="18"/>
      <c r="B15" s="25" t="s">
        <v>7</v>
      </c>
      <c r="C15" s="41" t="s">
        <v>109</v>
      </c>
      <c r="D15" s="26" t="s">
        <v>8</v>
      </c>
      <c r="E15" s="18"/>
      <c r="F15" s="18"/>
      <c r="G15" s="27">
        <f>G16+G19</f>
        <v>7344</v>
      </c>
      <c r="H15" s="27">
        <f>H16+H19</f>
        <v>2</v>
      </c>
      <c r="I15" s="107">
        <f t="shared" si="0"/>
        <v>7346</v>
      </c>
    </row>
    <row r="16" spans="1:11" ht="32.25">
      <c r="A16" s="28" t="s">
        <v>11</v>
      </c>
      <c r="B16" s="19" t="s">
        <v>110</v>
      </c>
      <c r="C16" s="51">
        <v>887</v>
      </c>
      <c r="D16" s="20" t="s">
        <v>111</v>
      </c>
      <c r="E16" s="21"/>
      <c r="F16" s="20"/>
      <c r="G16" s="22">
        <f>G17</f>
        <v>1327.9</v>
      </c>
      <c r="H16" s="22">
        <f>H17</f>
        <v>0</v>
      </c>
      <c r="I16" s="108">
        <f t="shared" si="0"/>
        <v>1327.9</v>
      </c>
      <c r="K16" s="8" t="s">
        <v>291</v>
      </c>
    </row>
    <row r="17" spans="1:9" ht="18.75">
      <c r="A17" s="29" t="s">
        <v>12</v>
      </c>
      <c r="B17" s="25" t="s">
        <v>112</v>
      </c>
      <c r="C17" s="50">
        <v>887</v>
      </c>
      <c r="D17" s="26" t="s">
        <v>111</v>
      </c>
      <c r="E17" s="26" t="s">
        <v>113</v>
      </c>
      <c r="F17" s="26"/>
      <c r="G17" s="27">
        <f>G18</f>
        <v>1327.9</v>
      </c>
      <c r="H17" s="27">
        <f>H18</f>
        <v>0</v>
      </c>
      <c r="I17" s="107">
        <f t="shared" si="0"/>
        <v>1327.9</v>
      </c>
    </row>
    <row r="18" spans="1:9" ht="63.75">
      <c r="A18" s="29" t="s">
        <v>13</v>
      </c>
      <c r="B18" s="25" t="s">
        <v>14</v>
      </c>
      <c r="C18" s="50">
        <v>887</v>
      </c>
      <c r="D18" s="26" t="s">
        <v>111</v>
      </c>
      <c r="E18" s="26" t="s">
        <v>113</v>
      </c>
      <c r="F18" s="26" t="s">
        <v>15</v>
      </c>
      <c r="G18" s="27">
        <v>1327.9</v>
      </c>
      <c r="H18" s="27">
        <v>0</v>
      </c>
      <c r="I18" s="107">
        <f t="shared" si="0"/>
        <v>1327.9</v>
      </c>
    </row>
    <row r="19" spans="1:9" ht="48">
      <c r="A19" s="21" t="s">
        <v>16</v>
      </c>
      <c r="B19" s="19" t="s">
        <v>114</v>
      </c>
      <c r="C19" s="51">
        <v>887</v>
      </c>
      <c r="D19" s="20" t="s">
        <v>17</v>
      </c>
      <c r="E19" s="20"/>
      <c r="F19" s="20"/>
      <c r="G19" s="22">
        <f>G20</f>
        <v>6016.099999999999</v>
      </c>
      <c r="H19" s="22">
        <f>H20</f>
        <v>2</v>
      </c>
      <c r="I19" s="108">
        <f t="shared" si="0"/>
        <v>6018.099999999999</v>
      </c>
    </row>
    <row r="20" spans="1:9" ht="18.75">
      <c r="A20" s="29" t="s">
        <v>18</v>
      </c>
      <c r="B20" s="25" t="s">
        <v>115</v>
      </c>
      <c r="C20" s="50">
        <v>887</v>
      </c>
      <c r="D20" s="26" t="s">
        <v>17</v>
      </c>
      <c r="E20" s="26" t="s">
        <v>116</v>
      </c>
      <c r="F20" s="18"/>
      <c r="G20" s="27">
        <f>G21+G23+G25</f>
        <v>6016.099999999999</v>
      </c>
      <c r="H20" s="27">
        <f>H21+H23+H25</f>
        <v>2</v>
      </c>
      <c r="I20" s="107">
        <f t="shared" si="0"/>
        <v>6018.099999999999</v>
      </c>
    </row>
    <row r="21" spans="1:9" ht="32.25">
      <c r="A21" s="28" t="s">
        <v>19</v>
      </c>
      <c r="B21" s="19" t="s">
        <v>117</v>
      </c>
      <c r="C21" s="51">
        <v>887</v>
      </c>
      <c r="D21" s="20" t="s">
        <v>17</v>
      </c>
      <c r="E21" s="20" t="s">
        <v>118</v>
      </c>
      <c r="F21" s="21"/>
      <c r="G21" s="22">
        <f>G22</f>
        <v>1118.1</v>
      </c>
      <c r="H21" s="22">
        <f>H22</f>
        <v>0</v>
      </c>
      <c r="I21" s="108">
        <f t="shared" si="0"/>
        <v>1118.1</v>
      </c>
    </row>
    <row r="22" spans="1:9" ht="63.75">
      <c r="A22" s="29" t="s">
        <v>20</v>
      </c>
      <c r="B22" s="25" t="s">
        <v>14</v>
      </c>
      <c r="C22" s="50">
        <v>887</v>
      </c>
      <c r="D22" s="26" t="s">
        <v>17</v>
      </c>
      <c r="E22" s="26" t="s">
        <v>118</v>
      </c>
      <c r="F22" s="18">
        <v>100</v>
      </c>
      <c r="G22" s="27">
        <v>1118.1</v>
      </c>
      <c r="H22" s="27">
        <v>0</v>
      </c>
      <c r="I22" s="107">
        <f t="shared" si="0"/>
        <v>1118.1</v>
      </c>
    </row>
    <row r="23" spans="1:9" ht="32.25">
      <c r="A23" s="18" t="s">
        <v>119</v>
      </c>
      <c r="B23" s="19" t="s">
        <v>120</v>
      </c>
      <c r="C23" s="51">
        <v>887</v>
      </c>
      <c r="D23" s="20" t="s">
        <v>17</v>
      </c>
      <c r="E23" s="20" t="s">
        <v>23</v>
      </c>
      <c r="F23" s="36"/>
      <c r="G23" s="22">
        <f>G24</f>
        <v>304.6</v>
      </c>
      <c r="H23" s="22">
        <f>H24</f>
        <v>8.5</v>
      </c>
      <c r="I23" s="108">
        <f t="shared" si="0"/>
        <v>313.1</v>
      </c>
    </row>
    <row r="24" spans="1:9" ht="63.75">
      <c r="A24" s="18" t="s">
        <v>121</v>
      </c>
      <c r="B24" s="25" t="s">
        <v>14</v>
      </c>
      <c r="C24" s="50">
        <v>887</v>
      </c>
      <c r="D24" s="26" t="s">
        <v>17</v>
      </c>
      <c r="E24" s="26" t="s">
        <v>23</v>
      </c>
      <c r="F24" s="30">
        <v>100</v>
      </c>
      <c r="G24" s="31">
        <v>304.6</v>
      </c>
      <c r="H24" s="31">
        <v>8.5</v>
      </c>
      <c r="I24" s="107">
        <f t="shared" si="0"/>
        <v>313.1</v>
      </c>
    </row>
    <row r="25" spans="1:9" ht="18.75">
      <c r="A25" s="21" t="s">
        <v>21</v>
      </c>
      <c r="B25" s="19" t="s">
        <v>22</v>
      </c>
      <c r="C25" s="51">
        <v>887</v>
      </c>
      <c r="D25" s="20" t="s">
        <v>17</v>
      </c>
      <c r="E25" s="106" t="s">
        <v>122</v>
      </c>
      <c r="F25" s="20"/>
      <c r="G25" s="22">
        <f>G26+G27+G28</f>
        <v>4593.4</v>
      </c>
      <c r="H25" s="22">
        <f>H26+H27+H28</f>
        <v>-6.5</v>
      </c>
      <c r="I25" s="108">
        <f t="shared" si="0"/>
        <v>4586.9</v>
      </c>
    </row>
    <row r="26" spans="1:9" ht="63.75">
      <c r="A26" s="18" t="s">
        <v>24</v>
      </c>
      <c r="B26" s="25" t="s">
        <v>14</v>
      </c>
      <c r="C26" s="50">
        <v>887</v>
      </c>
      <c r="D26" s="26" t="s">
        <v>17</v>
      </c>
      <c r="E26" s="32" t="s">
        <v>122</v>
      </c>
      <c r="F26" s="26" t="s">
        <v>15</v>
      </c>
      <c r="G26" s="27">
        <v>3354.1</v>
      </c>
      <c r="H26" s="27">
        <v>10</v>
      </c>
      <c r="I26" s="107">
        <f t="shared" si="0"/>
        <v>3364.1</v>
      </c>
    </row>
    <row r="27" spans="1:9" ht="32.25">
      <c r="A27" s="29" t="s">
        <v>123</v>
      </c>
      <c r="B27" s="25" t="s">
        <v>25</v>
      </c>
      <c r="C27" s="50">
        <v>887</v>
      </c>
      <c r="D27" s="26" t="s">
        <v>17</v>
      </c>
      <c r="E27" s="32" t="s">
        <v>122</v>
      </c>
      <c r="F27" s="30">
        <v>200</v>
      </c>
      <c r="G27" s="24">
        <v>1229.3</v>
      </c>
      <c r="H27" s="24">
        <v>-16.5</v>
      </c>
      <c r="I27" s="107">
        <f t="shared" si="0"/>
        <v>1212.8</v>
      </c>
    </row>
    <row r="28" spans="1:9" ht="18.75">
      <c r="A28" s="29" t="s">
        <v>124</v>
      </c>
      <c r="B28" s="25" t="s">
        <v>26</v>
      </c>
      <c r="C28" s="50">
        <v>887</v>
      </c>
      <c r="D28" s="26" t="s">
        <v>17</v>
      </c>
      <c r="E28" s="32" t="s">
        <v>122</v>
      </c>
      <c r="F28" s="30">
        <v>800</v>
      </c>
      <c r="G28" s="24">
        <v>10</v>
      </c>
      <c r="H28" s="24">
        <v>0</v>
      </c>
      <c r="I28" s="107">
        <f t="shared" si="0"/>
        <v>10</v>
      </c>
    </row>
    <row r="29" spans="1:14" s="90" customFormat="1" ht="18.75">
      <c r="A29" s="86" t="s">
        <v>195</v>
      </c>
      <c r="B29" s="87" t="s">
        <v>125</v>
      </c>
      <c r="C29" s="88" t="s">
        <v>109</v>
      </c>
      <c r="D29" s="89" t="s">
        <v>126</v>
      </c>
      <c r="E29" s="89"/>
      <c r="F29" s="88"/>
      <c r="G29" s="40">
        <f>G30</f>
        <v>96</v>
      </c>
      <c r="H29" s="40">
        <f>H30</f>
        <v>0</v>
      </c>
      <c r="I29" s="108">
        <f t="shared" si="0"/>
        <v>96</v>
      </c>
      <c r="J29" s="91"/>
      <c r="K29" s="91"/>
      <c r="L29" s="91"/>
      <c r="M29" s="91"/>
      <c r="N29" s="91"/>
    </row>
    <row r="30" spans="1:14" s="90" customFormat="1" ht="48">
      <c r="A30" s="92" t="s">
        <v>196</v>
      </c>
      <c r="B30" s="93" t="s">
        <v>127</v>
      </c>
      <c r="C30" s="94">
        <v>887</v>
      </c>
      <c r="D30" s="95" t="s">
        <v>126</v>
      </c>
      <c r="E30" s="95" t="s">
        <v>128</v>
      </c>
      <c r="F30" s="95"/>
      <c r="G30" s="24">
        <f>G31</f>
        <v>96</v>
      </c>
      <c r="H30" s="24">
        <f>H31</f>
        <v>0</v>
      </c>
      <c r="I30" s="107">
        <f t="shared" si="0"/>
        <v>96</v>
      </c>
      <c r="J30" s="91"/>
      <c r="K30" s="91"/>
      <c r="L30" s="91"/>
      <c r="M30" s="91"/>
      <c r="N30" s="91"/>
    </row>
    <row r="31" spans="1:14" s="90" customFormat="1" ht="18.75">
      <c r="A31" s="92" t="s">
        <v>197</v>
      </c>
      <c r="B31" s="93" t="s">
        <v>26</v>
      </c>
      <c r="C31" s="94">
        <v>887</v>
      </c>
      <c r="D31" s="95" t="s">
        <v>126</v>
      </c>
      <c r="E31" s="95" t="s">
        <v>128</v>
      </c>
      <c r="F31" s="95" t="s">
        <v>129</v>
      </c>
      <c r="G31" s="34">
        <v>96</v>
      </c>
      <c r="H31" s="34">
        <v>0</v>
      </c>
      <c r="I31" s="107">
        <f t="shared" si="0"/>
        <v>96</v>
      </c>
      <c r="J31" s="91"/>
      <c r="K31" s="91"/>
      <c r="L31" s="91"/>
      <c r="M31" s="91"/>
      <c r="N31" s="91"/>
    </row>
    <row r="32" spans="1:9" ht="32.25">
      <c r="A32" s="21" t="s">
        <v>27</v>
      </c>
      <c r="B32" s="35" t="s">
        <v>28</v>
      </c>
      <c r="C32" s="51">
        <v>973</v>
      </c>
      <c r="D32" s="20"/>
      <c r="E32" s="20"/>
      <c r="F32" s="36"/>
      <c r="G32" s="22">
        <f>G34+G46+G49+G53+G57+G67+G82+G90+G99+G103</f>
        <v>87833.90000000001</v>
      </c>
      <c r="H32" s="22">
        <f>H34+H46+H49+H53+H57+H67+H82+H90+H99+H103</f>
        <v>-2</v>
      </c>
      <c r="I32" s="108">
        <f t="shared" si="0"/>
        <v>87831.90000000001</v>
      </c>
    </row>
    <row r="33" spans="1:9" ht="18.75">
      <c r="A33" s="18"/>
      <c r="B33" s="25" t="s">
        <v>7</v>
      </c>
      <c r="C33" s="41" t="s">
        <v>29</v>
      </c>
      <c r="D33" s="26" t="s">
        <v>8</v>
      </c>
      <c r="E33" s="26"/>
      <c r="F33" s="18"/>
      <c r="G33" s="27">
        <f>G34+G46</f>
        <v>17153.9</v>
      </c>
      <c r="H33" s="27">
        <f>H34+H46</f>
        <v>150</v>
      </c>
      <c r="I33" s="107">
        <f t="shared" si="0"/>
        <v>17303.9</v>
      </c>
    </row>
    <row r="34" spans="1:9" ht="48">
      <c r="A34" s="21" t="s">
        <v>11</v>
      </c>
      <c r="B34" s="19" t="s">
        <v>30</v>
      </c>
      <c r="C34" s="33" t="s">
        <v>29</v>
      </c>
      <c r="D34" s="20" t="s">
        <v>31</v>
      </c>
      <c r="E34" s="20"/>
      <c r="F34" s="36"/>
      <c r="G34" s="22">
        <f>G35+G37+G41+G43</f>
        <v>16953.9</v>
      </c>
      <c r="H34" s="22">
        <f>H35+H37+H41+H43</f>
        <v>150</v>
      </c>
      <c r="I34" s="108">
        <f t="shared" si="0"/>
        <v>17103.9</v>
      </c>
    </row>
    <row r="35" spans="1:14" s="84" customFormat="1" ht="18.75">
      <c r="A35" s="28" t="s">
        <v>12</v>
      </c>
      <c r="B35" s="19" t="s">
        <v>130</v>
      </c>
      <c r="C35" s="51">
        <v>973</v>
      </c>
      <c r="D35" s="20" t="s">
        <v>31</v>
      </c>
      <c r="E35" s="20" t="s">
        <v>131</v>
      </c>
      <c r="F35" s="36"/>
      <c r="G35" s="22">
        <f>G36</f>
        <v>1327.9</v>
      </c>
      <c r="H35" s="22">
        <f>H36</f>
        <v>0</v>
      </c>
      <c r="I35" s="108">
        <f t="shared" si="0"/>
        <v>1327.9</v>
      </c>
      <c r="J35" s="8"/>
      <c r="K35" s="8"/>
      <c r="L35" s="8"/>
      <c r="M35" s="8"/>
      <c r="N35" s="8"/>
    </row>
    <row r="36" spans="1:9" ht="63.75">
      <c r="A36" s="29" t="s">
        <v>13</v>
      </c>
      <c r="B36" s="25" t="s">
        <v>14</v>
      </c>
      <c r="C36" s="50">
        <v>973</v>
      </c>
      <c r="D36" s="26" t="s">
        <v>31</v>
      </c>
      <c r="E36" s="26" t="s">
        <v>131</v>
      </c>
      <c r="F36" s="30">
        <v>100</v>
      </c>
      <c r="G36" s="27">
        <v>1327.9</v>
      </c>
      <c r="H36" s="27">
        <v>0</v>
      </c>
      <c r="I36" s="107">
        <f t="shared" si="0"/>
        <v>1327.9</v>
      </c>
    </row>
    <row r="37" spans="1:9" ht="18.75">
      <c r="A37" s="21" t="s">
        <v>32</v>
      </c>
      <c r="B37" s="19" t="s">
        <v>33</v>
      </c>
      <c r="C37" s="51">
        <v>973</v>
      </c>
      <c r="D37" s="20" t="s">
        <v>31</v>
      </c>
      <c r="E37" s="20" t="s">
        <v>34</v>
      </c>
      <c r="F37" s="21"/>
      <c r="G37" s="22">
        <f>G38+G39+G40</f>
        <v>12804.6</v>
      </c>
      <c r="H37" s="22">
        <f>H38+H39+H40</f>
        <v>150</v>
      </c>
      <c r="I37" s="108">
        <f t="shared" si="0"/>
        <v>12954.6</v>
      </c>
    </row>
    <row r="38" spans="1:9" ht="63.75">
      <c r="A38" s="18" t="s">
        <v>132</v>
      </c>
      <c r="B38" s="25" t="s">
        <v>14</v>
      </c>
      <c r="C38" s="50">
        <v>973</v>
      </c>
      <c r="D38" s="26" t="s">
        <v>31</v>
      </c>
      <c r="E38" s="26" t="s">
        <v>34</v>
      </c>
      <c r="F38" s="18">
        <v>100</v>
      </c>
      <c r="G38" s="27">
        <v>9464</v>
      </c>
      <c r="H38" s="27">
        <v>150</v>
      </c>
      <c r="I38" s="107">
        <f aca="true" t="shared" si="1" ref="I38:I52">G38+H38</f>
        <v>9614</v>
      </c>
    </row>
    <row r="39" spans="1:9" ht="32.25">
      <c r="A39" s="18" t="s">
        <v>133</v>
      </c>
      <c r="B39" s="25" t="s">
        <v>25</v>
      </c>
      <c r="C39" s="50">
        <v>973</v>
      </c>
      <c r="D39" s="26" t="s">
        <v>31</v>
      </c>
      <c r="E39" s="26" t="s">
        <v>34</v>
      </c>
      <c r="F39" s="30">
        <v>200</v>
      </c>
      <c r="G39" s="27">
        <v>3330.6</v>
      </c>
      <c r="H39" s="27">
        <v>0</v>
      </c>
      <c r="I39" s="107">
        <f t="shared" si="1"/>
        <v>3330.6</v>
      </c>
    </row>
    <row r="40" spans="1:9" ht="18.75">
      <c r="A40" s="18" t="s">
        <v>228</v>
      </c>
      <c r="B40" s="25" t="s">
        <v>26</v>
      </c>
      <c r="C40" s="50">
        <v>973</v>
      </c>
      <c r="D40" s="26" t="s">
        <v>31</v>
      </c>
      <c r="E40" s="26" t="s">
        <v>34</v>
      </c>
      <c r="F40" s="30">
        <v>800</v>
      </c>
      <c r="G40" s="27">
        <v>10</v>
      </c>
      <c r="H40" s="27">
        <v>0</v>
      </c>
      <c r="I40" s="107">
        <f t="shared" si="1"/>
        <v>10</v>
      </c>
    </row>
    <row r="41" spans="1:9" ht="48">
      <c r="A41" s="37" t="s">
        <v>134</v>
      </c>
      <c r="B41" s="19" t="s">
        <v>135</v>
      </c>
      <c r="C41" s="51">
        <v>973</v>
      </c>
      <c r="D41" s="20" t="s">
        <v>31</v>
      </c>
      <c r="E41" s="36" t="s">
        <v>218</v>
      </c>
      <c r="F41" s="36"/>
      <c r="G41" s="22">
        <f>G42</f>
        <v>7.5</v>
      </c>
      <c r="H41" s="22">
        <f>H42</f>
        <v>0</v>
      </c>
      <c r="I41" s="108">
        <f t="shared" si="1"/>
        <v>7.5</v>
      </c>
    </row>
    <row r="42" spans="1:9" ht="32.25">
      <c r="A42" s="38" t="s">
        <v>136</v>
      </c>
      <c r="B42" s="25" t="s">
        <v>25</v>
      </c>
      <c r="C42" s="50">
        <v>973</v>
      </c>
      <c r="D42" s="26" t="s">
        <v>31</v>
      </c>
      <c r="E42" s="30" t="s">
        <v>218</v>
      </c>
      <c r="F42" s="30">
        <v>200</v>
      </c>
      <c r="G42" s="27">
        <v>7.5</v>
      </c>
      <c r="H42" s="27">
        <v>0</v>
      </c>
      <c r="I42" s="107">
        <f t="shared" si="1"/>
        <v>7.5</v>
      </c>
    </row>
    <row r="43" spans="1:9" ht="48">
      <c r="A43" s="28" t="s">
        <v>137</v>
      </c>
      <c r="B43" s="19" t="s">
        <v>138</v>
      </c>
      <c r="C43" s="51">
        <v>973</v>
      </c>
      <c r="D43" s="20" t="s">
        <v>31</v>
      </c>
      <c r="E43" s="36" t="s">
        <v>219</v>
      </c>
      <c r="F43" s="36"/>
      <c r="G43" s="22">
        <f>G44+G45</f>
        <v>2813.9</v>
      </c>
      <c r="H43" s="22">
        <v>0</v>
      </c>
      <c r="I43" s="108">
        <f t="shared" si="1"/>
        <v>2813.9</v>
      </c>
    </row>
    <row r="44" spans="1:9" ht="63.75">
      <c r="A44" s="38" t="s">
        <v>139</v>
      </c>
      <c r="B44" s="25" t="s">
        <v>14</v>
      </c>
      <c r="C44" s="50">
        <v>973</v>
      </c>
      <c r="D44" s="26" t="s">
        <v>31</v>
      </c>
      <c r="E44" s="30" t="s">
        <v>219</v>
      </c>
      <c r="F44" s="30">
        <v>100</v>
      </c>
      <c r="G44" s="27">
        <v>2608.9</v>
      </c>
      <c r="H44" s="27">
        <v>0</v>
      </c>
      <c r="I44" s="107">
        <f t="shared" si="1"/>
        <v>2608.9</v>
      </c>
    </row>
    <row r="45" spans="1:9" ht="32.25">
      <c r="A45" s="39" t="s">
        <v>140</v>
      </c>
      <c r="B45" s="25" t="s">
        <v>25</v>
      </c>
      <c r="C45" s="50">
        <v>973</v>
      </c>
      <c r="D45" s="26" t="s">
        <v>31</v>
      </c>
      <c r="E45" s="30" t="s">
        <v>219</v>
      </c>
      <c r="F45" s="30">
        <v>200</v>
      </c>
      <c r="G45" s="27">
        <v>205</v>
      </c>
      <c r="H45" s="27">
        <v>0</v>
      </c>
      <c r="I45" s="107">
        <f t="shared" si="1"/>
        <v>205</v>
      </c>
    </row>
    <row r="46" spans="1:9" ht="18.75">
      <c r="A46" s="21" t="s">
        <v>16</v>
      </c>
      <c r="B46" s="19" t="s">
        <v>141</v>
      </c>
      <c r="C46" s="51">
        <v>973</v>
      </c>
      <c r="D46" s="20" t="s">
        <v>142</v>
      </c>
      <c r="E46" s="20"/>
      <c r="F46" s="36"/>
      <c r="G46" s="40">
        <f>G47</f>
        <v>200</v>
      </c>
      <c r="H46" s="40">
        <f>H47</f>
        <v>0</v>
      </c>
      <c r="I46" s="108">
        <f t="shared" si="1"/>
        <v>200</v>
      </c>
    </row>
    <row r="47" spans="1:9" ht="18.75">
      <c r="A47" s="29" t="s">
        <v>18</v>
      </c>
      <c r="B47" s="25" t="s">
        <v>143</v>
      </c>
      <c r="C47" s="50">
        <v>973</v>
      </c>
      <c r="D47" s="26" t="s">
        <v>142</v>
      </c>
      <c r="E47" s="26" t="s">
        <v>144</v>
      </c>
      <c r="F47" s="26"/>
      <c r="G47" s="24">
        <f>G48</f>
        <v>200</v>
      </c>
      <c r="H47" s="24">
        <f>H48</f>
        <v>0</v>
      </c>
      <c r="I47" s="107">
        <f t="shared" si="1"/>
        <v>200</v>
      </c>
    </row>
    <row r="48" spans="1:9" ht="18.75">
      <c r="A48" s="29" t="s">
        <v>19</v>
      </c>
      <c r="B48" s="25" t="s">
        <v>26</v>
      </c>
      <c r="C48" s="41" t="s">
        <v>29</v>
      </c>
      <c r="D48" s="26" t="s">
        <v>142</v>
      </c>
      <c r="E48" s="26" t="s">
        <v>144</v>
      </c>
      <c r="F48" s="41" t="s">
        <v>129</v>
      </c>
      <c r="G48" s="31">
        <v>200</v>
      </c>
      <c r="H48" s="31">
        <v>0</v>
      </c>
      <c r="I48" s="107">
        <f t="shared" si="1"/>
        <v>200</v>
      </c>
    </row>
    <row r="49" spans="1:9" ht="18.75">
      <c r="A49" s="20" t="s">
        <v>195</v>
      </c>
      <c r="B49" s="19" t="s">
        <v>145</v>
      </c>
      <c r="C49" s="51">
        <v>973</v>
      </c>
      <c r="D49" s="20" t="s">
        <v>146</v>
      </c>
      <c r="E49" s="20"/>
      <c r="F49" s="20"/>
      <c r="G49" s="22">
        <f aca="true" t="shared" si="2" ref="G49:H51">G50</f>
        <v>250</v>
      </c>
      <c r="H49" s="22">
        <f t="shared" si="2"/>
        <v>-190</v>
      </c>
      <c r="I49" s="108">
        <f t="shared" si="1"/>
        <v>60</v>
      </c>
    </row>
    <row r="50" spans="1:9" ht="32.25">
      <c r="A50" s="26" t="s">
        <v>196</v>
      </c>
      <c r="B50" s="25" t="s">
        <v>147</v>
      </c>
      <c r="C50" s="50">
        <v>973</v>
      </c>
      <c r="D50" s="26" t="s">
        <v>148</v>
      </c>
      <c r="E50" s="26"/>
      <c r="F50" s="26"/>
      <c r="G50" s="27">
        <f t="shared" si="2"/>
        <v>250</v>
      </c>
      <c r="H50" s="27">
        <f t="shared" si="2"/>
        <v>-190</v>
      </c>
      <c r="I50" s="107">
        <f t="shared" si="1"/>
        <v>60</v>
      </c>
    </row>
    <row r="51" spans="1:9" ht="32.25">
      <c r="A51" s="26" t="s">
        <v>197</v>
      </c>
      <c r="B51" s="25" t="s">
        <v>149</v>
      </c>
      <c r="C51" s="50">
        <v>973</v>
      </c>
      <c r="D51" s="26" t="s">
        <v>148</v>
      </c>
      <c r="E51" s="26" t="s">
        <v>150</v>
      </c>
      <c r="F51" s="18"/>
      <c r="G51" s="27">
        <f t="shared" si="2"/>
        <v>250</v>
      </c>
      <c r="H51" s="27">
        <f t="shared" si="2"/>
        <v>-190</v>
      </c>
      <c r="I51" s="107">
        <f t="shared" si="1"/>
        <v>60</v>
      </c>
    </row>
    <row r="52" spans="1:9" ht="32.25">
      <c r="A52" s="26" t="s">
        <v>198</v>
      </c>
      <c r="B52" s="25" t="s">
        <v>25</v>
      </c>
      <c r="C52" s="50">
        <v>973</v>
      </c>
      <c r="D52" s="26" t="s">
        <v>148</v>
      </c>
      <c r="E52" s="26" t="s">
        <v>150</v>
      </c>
      <c r="F52" s="18">
        <v>200</v>
      </c>
      <c r="G52" s="31">
        <v>250</v>
      </c>
      <c r="H52" s="27">
        <v>-190</v>
      </c>
      <c r="I52" s="107">
        <f t="shared" si="1"/>
        <v>60</v>
      </c>
    </row>
    <row r="53" spans="1:14" s="84" customFormat="1" ht="18.75">
      <c r="A53" s="20" t="s">
        <v>199</v>
      </c>
      <c r="B53" s="19" t="s">
        <v>257</v>
      </c>
      <c r="C53" s="51">
        <v>973</v>
      </c>
      <c r="D53" s="20" t="s">
        <v>258</v>
      </c>
      <c r="E53" s="20"/>
      <c r="F53" s="21"/>
      <c r="G53" s="105">
        <v>200</v>
      </c>
      <c r="H53" s="27">
        <v>0</v>
      </c>
      <c r="I53" s="108">
        <v>200</v>
      </c>
      <c r="J53" s="8"/>
      <c r="K53" s="8"/>
      <c r="L53" s="8"/>
      <c r="M53" s="8"/>
      <c r="N53" s="8"/>
    </row>
    <row r="54" spans="1:9" ht="18.75">
      <c r="A54" s="26" t="s">
        <v>259</v>
      </c>
      <c r="B54" s="19" t="s">
        <v>260</v>
      </c>
      <c r="C54" s="50">
        <v>973</v>
      </c>
      <c r="D54" s="26" t="s">
        <v>261</v>
      </c>
      <c r="E54" s="26"/>
      <c r="F54" s="18"/>
      <c r="G54" s="34">
        <v>200</v>
      </c>
      <c r="H54" s="27">
        <v>0</v>
      </c>
      <c r="I54" s="107">
        <v>200</v>
      </c>
    </row>
    <row r="55" spans="1:9" ht="32.25">
      <c r="A55" s="26" t="s">
        <v>262</v>
      </c>
      <c r="B55" s="25" t="s">
        <v>263</v>
      </c>
      <c r="C55" s="50">
        <v>973</v>
      </c>
      <c r="D55" s="26" t="s">
        <v>261</v>
      </c>
      <c r="E55" s="26" t="s">
        <v>265</v>
      </c>
      <c r="F55" s="18"/>
      <c r="G55" s="34">
        <v>200</v>
      </c>
      <c r="H55" s="27">
        <v>0</v>
      </c>
      <c r="I55" s="107">
        <v>200</v>
      </c>
    </row>
    <row r="56" spans="1:9" ht="32.25">
      <c r="A56" s="26" t="s">
        <v>264</v>
      </c>
      <c r="B56" s="25" t="s">
        <v>25</v>
      </c>
      <c r="C56" s="50">
        <v>973</v>
      </c>
      <c r="D56" s="26" t="s">
        <v>261</v>
      </c>
      <c r="E56" s="26" t="s">
        <v>265</v>
      </c>
      <c r="F56" s="18">
        <v>200</v>
      </c>
      <c r="G56" s="34">
        <v>200</v>
      </c>
      <c r="H56" s="27">
        <v>0</v>
      </c>
      <c r="I56" s="107">
        <v>200</v>
      </c>
    </row>
    <row r="57" spans="1:9" ht="18.75">
      <c r="A57" s="42" t="s">
        <v>151</v>
      </c>
      <c r="B57" s="19" t="s">
        <v>152</v>
      </c>
      <c r="C57" s="51">
        <v>973</v>
      </c>
      <c r="D57" s="20" t="s">
        <v>153</v>
      </c>
      <c r="E57" s="20"/>
      <c r="F57" s="21"/>
      <c r="G57" s="22">
        <f>G58</f>
        <v>26358.7</v>
      </c>
      <c r="H57" s="22">
        <f>H58</f>
        <v>5858.5</v>
      </c>
      <c r="I57" s="108">
        <f aca="true" t="shared" si="3" ref="I57:I82">G57+H57</f>
        <v>32217.2</v>
      </c>
    </row>
    <row r="58" spans="1:9" ht="18.75">
      <c r="A58" s="85" t="s">
        <v>200</v>
      </c>
      <c r="B58" s="25" t="s">
        <v>154</v>
      </c>
      <c r="C58" s="50">
        <v>973</v>
      </c>
      <c r="D58" s="26" t="s">
        <v>155</v>
      </c>
      <c r="E58" s="26"/>
      <c r="F58" s="18"/>
      <c r="G58" s="27">
        <f>G59+G62+G65</f>
        <v>26358.7</v>
      </c>
      <c r="H58" s="27">
        <f>H59+H62+H65</f>
        <v>5858.5</v>
      </c>
      <c r="I58" s="27">
        <f>I59+I62+I65</f>
        <v>32217.2</v>
      </c>
    </row>
    <row r="59" spans="1:9" ht="18.75">
      <c r="A59" s="26" t="s">
        <v>201</v>
      </c>
      <c r="B59" s="25" t="s">
        <v>297</v>
      </c>
      <c r="C59" s="50">
        <v>973</v>
      </c>
      <c r="D59" s="26" t="s">
        <v>155</v>
      </c>
      <c r="E59" s="26" t="s">
        <v>298</v>
      </c>
      <c r="F59" s="18"/>
      <c r="G59" s="27">
        <f>G60+G61</f>
        <v>11479</v>
      </c>
      <c r="H59" s="27">
        <f>H60+H61</f>
        <v>4168.5</v>
      </c>
      <c r="I59" s="27">
        <f>I60+I61</f>
        <v>15647.5</v>
      </c>
    </row>
    <row r="60" spans="1:9" ht="32.25">
      <c r="A60" s="26" t="s">
        <v>202</v>
      </c>
      <c r="B60" s="25" t="s">
        <v>25</v>
      </c>
      <c r="C60" s="50">
        <v>973</v>
      </c>
      <c r="D60" s="26" t="s">
        <v>155</v>
      </c>
      <c r="E60" s="26" t="s">
        <v>298</v>
      </c>
      <c r="F60" s="18">
        <v>200</v>
      </c>
      <c r="G60" s="27">
        <v>11245.3</v>
      </c>
      <c r="H60" s="27">
        <v>4002.2</v>
      </c>
      <c r="I60" s="107">
        <f>G60+H60</f>
        <v>15247.5</v>
      </c>
    </row>
    <row r="61" spans="1:9" ht="18.75">
      <c r="A61" s="26" t="s">
        <v>301</v>
      </c>
      <c r="B61" s="25" t="s">
        <v>26</v>
      </c>
      <c r="C61" s="50">
        <v>973</v>
      </c>
      <c r="D61" s="26" t="s">
        <v>155</v>
      </c>
      <c r="E61" s="26" t="s">
        <v>298</v>
      </c>
      <c r="F61" s="18">
        <v>800</v>
      </c>
      <c r="G61" s="27">
        <v>233.7</v>
      </c>
      <c r="H61" s="27">
        <v>166.3</v>
      </c>
      <c r="I61" s="107">
        <f>G61+H61</f>
        <v>400</v>
      </c>
    </row>
    <row r="62" spans="1:9" ht="48">
      <c r="A62" s="26" t="s">
        <v>266</v>
      </c>
      <c r="B62" s="25" t="s">
        <v>236</v>
      </c>
      <c r="C62" s="50">
        <v>973</v>
      </c>
      <c r="D62" s="26" t="s">
        <v>155</v>
      </c>
      <c r="E62" s="18">
        <v>6000000151</v>
      </c>
      <c r="F62" s="18"/>
      <c r="G62" s="27">
        <f>G63</f>
        <v>2659.7</v>
      </c>
      <c r="H62" s="27">
        <f>H63+H64</f>
        <v>1140</v>
      </c>
      <c r="I62" s="27">
        <f>I63+I64</f>
        <v>3799.7</v>
      </c>
    </row>
    <row r="63" spans="1:9" ht="32.25">
      <c r="A63" s="26" t="s">
        <v>267</v>
      </c>
      <c r="B63" s="25" t="s">
        <v>25</v>
      </c>
      <c r="C63" s="50">
        <v>973</v>
      </c>
      <c r="D63" s="26" t="s">
        <v>155</v>
      </c>
      <c r="E63" s="18">
        <v>6000000151</v>
      </c>
      <c r="F63" s="18">
        <v>200</v>
      </c>
      <c r="G63" s="27">
        <v>2659.7</v>
      </c>
      <c r="H63" s="27">
        <v>1120</v>
      </c>
      <c r="I63" s="107">
        <f t="shared" si="3"/>
        <v>3779.7</v>
      </c>
    </row>
    <row r="64" spans="1:9" ht="18.75">
      <c r="A64" s="26" t="s">
        <v>302</v>
      </c>
      <c r="B64" s="25" t="s">
        <v>26</v>
      </c>
      <c r="C64" s="50">
        <v>973</v>
      </c>
      <c r="D64" s="26" t="s">
        <v>155</v>
      </c>
      <c r="E64" s="18">
        <v>6000000151</v>
      </c>
      <c r="F64" s="18">
        <v>800</v>
      </c>
      <c r="G64" s="27"/>
      <c r="H64" s="27">
        <v>20</v>
      </c>
      <c r="I64" s="107">
        <f>G64+H64</f>
        <v>20</v>
      </c>
    </row>
    <row r="65" spans="1:9" ht="18.75">
      <c r="A65" s="26" t="s">
        <v>268</v>
      </c>
      <c r="B65" s="25" t="s">
        <v>237</v>
      </c>
      <c r="C65" s="50">
        <v>973</v>
      </c>
      <c r="D65" s="26" t="s">
        <v>155</v>
      </c>
      <c r="E65" s="18">
        <v>6000400005</v>
      </c>
      <c r="F65" s="18"/>
      <c r="G65" s="27">
        <f>G66</f>
        <v>12220</v>
      </c>
      <c r="H65" s="27">
        <f>H66</f>
        <v>550</v>
      </c>
      <c r="I65" s="107">
        <f>I66</f>
        <v>12770</v>
      </c>
    </row>
    <row r="66" spans="1:9" ht="32.25">
      <c r="A66" s="26" t="s">
        <v>299</v>
      </c>
      <c r="B66" s="25" t="s">
        <v>25</v>
      </c>
      <c r="C66" s="50">
        <v>973</v>
      </c>
      <c r="D66" s="26" t="s">
        <v>155</v>
      </c>
      <c r="E66" s="18">
        <v>6000400005</v>
      </c>
      <c r="F66" s="18">
        <v>200</v>
      </c>
      <c r="G66" s="27">
        <v>12220</v>
      </c>
      <c r="H66" s="27">
        <v>550</v>
      </c>
      <c r="I66" s="107">
        <f t="shared" si="3"/>
        <v>12770</v>
      </c>
    </row>
    <row r="67" spans="1:9" ht="18.75">
      <c r="A67" s="20" t="s">
        <v>203</v>
      </c>
      <c r="B67" s="19" t="s">
        <v>156</v>
      </c>
      <c r="C67" s="51">
        <v>973</v>
      </c>
      <c r="D67" s="20" t="s">
        <v>157</v>
      </c>
      <c r="E67" s="21"/>
      <c r="F67" s="21"/>
      <c r="G67" s="22">
        <f>G68+G71</f>
        <v>3397.4</v>
      </c>
      <c r="H67" s="22">
        <f>H68+H71</f>
        <v>-1460</v>
      </c>
      <c r="I67" s="107">
        <f t="shared" si="3"/>
        <v>1937.4</v>
      </c>
    </row>
    <row r="68" spans="1:9" ht="32.25">
      <c r="A68" s="43" t="s">
        <v>204</v>
      </c>
      <c r="B68" s="19" t="s">
        <v>230</v>
      </c>
      <c r="C68" s="51">
        <v>973</v>
      </c>
      <c r="D68" s="20" t="s">
        <v>158</v>
      </c>
      <c r="E68" s="21"/>
      <c r="F68" s="21"/>
      <c r="G68" s="22">
        <f>G69</f>
        <v>100</v>
      </c>
      <c r="H68" s="22">
        <f>H69</f>
        <v>0</v>
      </c>
      <c r="I68" s="107">
        <f t="shared" si="3"/>
        <v>100</v>
      </c>
    </row>
    <row r="69" spans="1:9" ht="63.75">
      <c r="A69" s="44" t="s">
        <v>205</v>
      </c>
      <c r="B69" s="25" t="s">
        <v>159</v>
      </c>
      <c r="C69" s="50">
        <v>973</v>
      </c>
      <c r="D69" s="26" t="s">
        <v>158</v>
      </c>
      <c r="E69" s="18">
        <v>9900000180</v>
      </c>
      <c r="F69" s="18"/>
      <c r="G69" s="27">
        <f>G70</f>
        <v>100</v>
      </c>
      <c r="H69" s="27">
        <f>H70</f>
        <v>0</v>
      </c>
      <c r="I69" s="107">
        <f t="shared" si="3"/>
        <v>100</v>
      </c>
    </row>
    <row r="70" spans="1:9" ht="32.25">
      <c r="A70" s="43" t="s">
        <v>206</v>
      </c>
      <c r="B70" s="25" t="s">
        <v>25</v>
      </c>
      <c r="C70" s="50">
        <v>973</v>
      </c>
      <c r="D70" s="26" t="s">
        <v>158</v>
      </c>
      <c r="E70" s="18">
        <v>9900000180</v>
      </c>
      <c r="F70" s="18">
        <v>200</v>
      </c>
      <c r="G70" s="27">
        <v>100</v>
      </c>
      <c r="H70" s="27">
        <v>0</v>
      </c>
      <c r="I70" s="107">
        <f t="shared" si="3"/>
        <v>100</v>
      </c>
    </row>
    <row r="71" spans="1:9" ht="18.75">
      <c r="A71" s="20" t="s">
        <v>269</v>
      </c>
      <c r="B71" s="19" t="s">
        <v>162</v>
      </c>
      <c r="C71" s="51">
        <v>973</v>
      </c>
      <c r="D71" s="20" t="s">
        <v>163</v>
      </c>
      <c r="E71" s="21"/>
      <c r="F71" s="21"/>
      <c r="G71" s="22">
        <f>G72+G74+G76+G78+G80</f>
        <v>3297.4</v>
      </c>
      <c r="H71" s="22">
        <f>H72+H74+H76+H78+H80</f>
        <v>-1460</v>
      </c>
      <c r="I71" s="107">
        <f t="shared" si="3"/>
        <v>1837.4</v>
      </c>
    </row>
    <row r="72" spans="1:14" ht="32.25">
      <c r="A72" s="26" t="s">
        <v>270</v>
      </c>
      <c r="B72" s="25" t="s">
        <v>160</v>
      </c>
      <c r="C72" s="50">
        <v>973</v>
      </c>
      <c r="D72" s="26" t="s">
        <v>163</v>
      </c>
      <c r="E72" s="18">
        <v>4310000191</v>
      </c>
      <c r="F72" s="18"/>
      <c r="G72" s="27">
        <f>G73</f>
        <v>1597.4</v>
      </c>
      <c r="H72" s="27">
        <f>H73</f>
        <v>0</v>
      </c>
      <c r="I72" s="107">
        <f t="shared" si="3"/>
        <v>1597.4</v>
      </c>
      <c r="J72" s="73"/>
      <c r="K72" s="73"/>
      <c r="L72" s="73"/>
      <c r="M72" s="73"/>
      <c r="N72" s="73"/>
    </row>
    <row r="73" spans="1:9" ht="32.25">
      <c r="A73" s="18" t="s">
        <v>271</v>
      </c>
      <c r="B73" s="25" t="s">
        <v>25</v>
      </c>
      <c r="C73" s="50">
        <v>973</v>
      </c>
      <c r="D73" s="26" t="s">
        <v>163</v>
      </c>
      <c r="E73" s="18">
        <v>4310000191</v>
      </c>
      <c r="F73" s="18">
        <v>200</v>
      </c>
      <c r="G73" s="27">
        <v>1597.4</v>
      </c>
      <c r="H73" s="27">
        <v>0</v>
      </c>
      <c r="I73" s="107">
        <f t="shared" si="3"/>
        <v>1597.4</v>
      </c>
    </row>
    <row r="74" spans="1:9" ht="32.25">
      <c r="A74" s="38" t="s">
        <v>272</v>
      </c>
      <c r="B74" s="25" t="s">
        <v>164</v>
      </c>
      <c r="C74" s="50">
        <v>973</v>
      </c>
      <c r="D74" s="26" t="s">
        <v>163</v>
      </c>
      <c r="E74" s="18">
        <v>7950100491</v>
      </c>
      <c r="F74" s="26"/>
      <c r="G74" s="27">
        <f>G75</f>
        <v>520</v>
      </c>
      <c r="H74" s="27">
        <f>H75</f>
        <v>-460</v>
      </c>
      <c r="I74" s="107">
        <f t="shared" si="3"/>
        <v>60</v>
      </c>
    </row>
    <row r="75" spans="1:9" ht="32.25">
      <c r="A75" s="18" t="s">
        <v>273</v>
      </c>
      <c r="B75" s="25" t="s">
        <v>25</v>
      </c>
      <c r="C75" s="50">
        <v>973</v>
      </c>
      <c r="D75" s="26" t="s">
        <v>163</v>
      </c>
      <c r="E75" s="18">
        <v>7950100491</v>
      </c>
      <c r="F75" s="26" t="s">
        <v>194</v>
      </c>
      <c r="G75" s="27">
        <v>520</v>
      </c>
      <c r="H75" s="27">
        <v>-460</v>
      </c>
      <c r="I75" s="107">
        <f t="shared" si="3"/>
        <v>60</v>
      </c>
    </row>
    <row r="76" spans="1:9" ht="48">
      <c r="A76" s="26" t="s">
        <v>274</v>
      </c>
      <c r="B76" s="25" t="s">
        <v>166</v>
      </c>
      <c r="C76" s="50">
        <v>973</v>
      </c>
      <c r="D76" s="26" t="s">
        <v>163</v>
      </c>
      <c r="E76" s="18">
        <v>7950200511</v>
      </c>
      <c r="F76" s="26"/>
      <c r="G76" s="27">
        <f>G77</f>
        <v>230</v>
      </c>
      <c r="H76" s="27">
        <f>H77</f>
        <v>-170</v>
      </c>
      <c r="I76" s="107">
        <f t="shared" si="3"/>
        <v>60</v>
      </c>
    </row>
    <row r="77" spans="1:9" ht="32.25">
      <c r="A77" s="18" t="s">
        <v>275</v>
      </c>
      <c r="B77" s="25" t="s">
        <v>25</v>
      </c>
      <c r="C77" s="50">
        <v>973</v>
      </c>
      <c r="D77" s="26" t="s">
        <v>163</v>
      </c>
      <c r="E77" s="18">
        <v>7950200511</v>
      </c>
      <c r="F77" s="26" t="s">
        <v>194</v>
      </c>
      <c r="G77" s="27">
        <v>230</v>
      </c>
      <c r="H77" s="27">
        <v>-170</v>
      </c>
      <c r="I77" s="107">
        <f t="shared" si="3"/>
        <v>60</v>
      </c>
    </row>
    <row r="78" spans="1:9" ht="48">
      <c r="A78" s="26" t="s">
        <v>276</v>
      </c>
      <c r="B78" s="25" t="s">
        <v>167</v>
      </c>
      <c r="C78" s="50">
        <v>973</v>
      </c>
      <c r="D78" s="26" t="s">
        <v>163</v>
      </c>
      <c r="E78" s="18">
        <v>7950400531</v>
      </c>
      <c r="F78" s="26"/>
      <c r="G78" s="27">
        <f>G79</f>
        <v>350</v>
      </c>
      <c r="H78" s="27">
        <f>H79</f>
        <v>-290</v>
      </c>
      <c r="I78" s="107">
        <f t="shared" si="3"/>
        <v>60</v>
      </c>
    </row>
    <row r="79" spans="1:9" ht="32.25">
      <c r="A79" s="18" t="s">
        <v>277</v>
      </c>
      <c r="B79" s="25" t="s">
        <v>25</v>
      </c>
      <c r="C79" s="50">
        <v>973</v>
      </c>
      <c r="D79" s="26" t="s">
        <v>163</v>
      </c>
      <c r="E79" s="18">
        <v>7950400531</v>
      </c>
      <c r="F79" s="26" t="s">
        <v>194</v>
      </c>
      <c r="G79" s="27">
        <v>350</v>
      </c>
      <c r="H79" s="27">
        <v>-290</v>
      </c>
      <c r="I79" s="107">
        <f t="shared" si="3"/>
        <v>60</v>
      </c>
    </row>
    <row r="80" spans="1:9" ht="48">
      <c r="A80" s="26" t="s">
        <v>278</v>
      </c>
      <c r="B80" s="25" t="s">
        <v>168</v>
      </c>
      <c r="C80" s="50">
        <v>973</v>
      </c>
      <c r="D80" s="26" t="s">
        <v>163</v>
      </c>
      <c r="E80" s="18">
        <v>7950500521</v>
      </c>
      <c r="F80" s="26"/>
      <c r="G80" s="27">
        <f>G81</f>
        <v>600</v>
      </c>
      <c r="H80" s="27">
        <f>H81</f>
        <v>-540</v>
      </c>
      <c r="I80" s="107">
        <f t="shared" si="3"/>
        <v>60</v>
      </c>
    </row>
    <row r="81" spans="1:9" ht="32.25">
      <c r="A81" s="18" t="s">
        <v>279</v>
      </c>
      <c r="B81" s="25" t="s">
        <v>25</v>
      </c>
      <c r="C81" s="50">
        <v>973</v>
      </c>
      <c r="D81" s="26" t="s">
        <v>163</v>
      </c>
      <c r="E81" s="18">
        <v>7950500521</v>
      </c>
      <c r="F81" s="26" t="s">
        <v>194</v>
      </c>
      <c r="G81" s="27">
        <v>600</v>
      </c>
      <c r="H81" s="27">
        <v>-540</v>
      </c>
      <c r="I81" s="107">
        <f t="shared" si="3"/>
        <v>60</v>
      </c>
    </row>
    <row r="82" spans="1:9" ht="18.75">
      <c r="A82" s="21" t="s">
        <v>169</v>
      </c>
      <c r="B82" s="19" t="s">
        <v>170</v>
      </c>
      <c r="C82" s="51">
        <v>973</v>
      </c>
      <c r="D82" s="20" t="s">
        <v>171</v>
      </c>
      <c r="E82" s="21"/>
      <c r="F82" s="20"/>
      <c r="G82" s="22">
        <f>G83</f>
        <v>25101.3</v>
      </c>
      <c r="H82" s="22">
        <f>H83</f>
        <v>-4360.5</v>
      </c>
      <c r="I82" s="107">
        <f t="shared" si="3"/>
        <v>20740.8</v>
      </c>
    </row>
    <row r="83" spans="1:9" ht="18.75">
      <c r="A83" s="26" t="s">
        <v>207</v>
      </c>
      <c r="B83" s="25" t="s">
        <v>172</v>
      </c>
      <c r="C83" s="50">
        <v>973</v>
      </c>
      <c r="D83" s="26" t="s">
        <v>173</v>
      </c>
      <c r="E83" s="18"/>
      <c r="F83" s="18"/>
      <c r="G83" s="27">
        <f>G84+G86+G88</f>
        <v>25101.3</v>
      </c>
      <c r="H83" s="27">
        <f>H84+H86+H88</f>
        <v>-4360.5</v>
      </c>
      <c r="I83" s="107">
        <f>G83+H83</f>
        <v>20740.8</v>
      </c>
    </row>
    <row r="84" spans="1:9" ht="32.25">
      <c r="A84" s="26" t="s">
        <v>208</v>
      </c>
      <c r="B84" s="25" t="s">
        <v>174</v>
      </c>
      <c r="C84" s="50">
        <v>973</v>
      </c>
      <c r="D84" s="104" t="s">
        <v>173</v>
      </c>
      <c r="E84" s="18">
        <v>4500200201</v>
      </c>
      <c r="F84" s="18"/>
      <c r="G84" s="27">
        <f>G85</f>
        <v>9976.4</v>
      </c>
      <c r="H84" s="27">
        <f>H85</f>
        <v>-4360.5</v>
      </c>
      <c r="I84" s="107">
        <f aca="true" t="shared" si="4" ref="I84:I107">G84+H84</f>
        <v>5615.9</v>
      </c>
    </row>
    <row r="85" spans="1:9" ht="32.25">
      <c r="A85" s="38" t="s">
        <v>209</v>
      </c>
      <c r="B85" s="25" t="s">
        <v>25</v>
      </c>
      <c r="C85" s="50">
        <v>973</v>
      </c>
      <c r="D85" s="26" t="s">
        <v>173</v>
      </c>
      <c r="E85" s="18">
        <v>4500200201</v>
      </c>
      <c r="F85" s="26" t="s">
        <v>194</v>
      </c>
      <c r="G85" s="27">
        <v>9976.4</v>
      </c>
      <c r="H85" s="27">
        <v>-4360.5</v>
      </c>
      <c r="I85" s="107">
        <f>G85+H85</f>
        <v>5615.9</v>
      </c>
    </row>
    <row r="86" spans="1:9" ht="95.25">
      <c r="A86" s="26" t="s">
        <v>280</v>
      </c>
      <c r="B86" s="25" t="s">
        <v>175</v>
      </c>
      <c r="C86" s="50">
        <v>973</v>
      </c>
      <c r="D86" s="26" t="s">
        <v>173</v>
      </c>
      <c r="E86" s="18">
        <v>4500400461</v>
      </c>
      <c r="F86" s="26"/>
      <c r="G86" s="27">
        <f>G87</f>
        <v>443.9</v>
      </c>
      <c r="H86" s="27">
        <f>H87</f>
        <v>0</v>
      </c>
      <c r="I86" s="107">
        <f t="shared" si="4"/>
        <v>443.9</v>
      </c>
    </row>
    <row r="87" spans="1:9" ht="32.25">
      <c r="A87" s="38" t="s">
        <v>281</v>
      </c>
      <c r="B87" s="25" t="s">
        <v>161</v>
      </c>
      <c r="C87" s="50">
        <v>973</v>
      </c>
      <c r="D87" s="26" t="s">
        <v>173</v>
      </c>
      <c r="E87" s="18">
        <v>4500400461</v>
      </c>
      <c r="F87" s="26" t="s">
        <v>165</v>
      </c>
      <c r="G87" s="27">
        <v>443.9</v>
      </c>
      <c r="H87" s="27">
        <v>0</v>
      </c>
      <c r="I87" s="107">
        <f t="shared" si="4"/>
        <v>443.9</v>
      </c>
    </row>
    <row r="88" spans="1:9" ht="32.25">
      <c r="A88" s="26" t="s">
        <v>282</v>
      </c>
      <c r="B88" s="25" t="s">
        <v>176</v>
      </c>
      <c r="C88" s="50">
        <v>973</v>
      </c>
      <c r="D88" s="26" t="s">
        <v>173</v>
      </c>
      <c r="E88" s="18">
        <v>4500400192</v>
      </c>
      <c r="F88" s="26"/>
      <c r="G88" s="27">
        <f>G89</f>
        <v>14681</v>
      </c>
      <c r="H88" s="27">
        <f>H89</f>
        <v>0</v>
      </c>
      <c r="I88" s="107">
        <f t="shared" si="4"/>
        <v>14681</v>
      </c>
    </row>
    <row r="89" spans="1:9" ht="32.25">
      <c r="A89" s="38" t="s">
        <v>293</v>
      </c>
      <c r="B89" s="25" t="s">
        <v>25</v>
      </c>
      <c r="C89" s="50">
        <v>973</v>
      </c>
      <c r="D89" s="26" t="s">
        <v>173</v>
      </c>
      <c r="E89" s="18">
        <v>4500400192</v>
      </c>
      <c r="F89" s="26" t="s">
        <v>194</v>
      </c>
      <c r="G89" s="27">
        <v>14681</v>
      </c>
      <c r="H89" s="27">
        <v>0</v>
      </c>
      <c r="I89" s="107">
        <f t="shared" si="4"/>
        <v>14681</v>
      </c>
    </row>
    <row r="90" spans="1:9" ht="18.75">
      <c r="A90" s="21" t="s">
        <v>177</v>
      </c>
      <c r="B90" s="19" t="s">
        <v>35</v>
      </c>
      <c r="C90" s="51">
        <v>973</v>
      </c>
      <c r="D90" s="20" t="s">
        <v>36</v>
      </c>
      <c r="E90" s="21"/>
      <c r="F90" s="20"/>
      <c r="G90" s="22">
        <f>G91+G94</f>
        <v>14252.499999999998</v>
      </c>
      <c r="H90" s="22">
        <f>H91+H94</f>
        <v>0</v>
      </c>
      <c r="I90" s="107">
        <f t="shared" si="4"/>
        <v>14252.499999999998</v>
      </c>
    </row>
    <row r="91" spans="1:9" ht="18.75">
      <c r="A91" s="18" t="s">
        <v>178</v>
      </c>
      <c r="B91" s="25" t="s">
        <v>37</v>
      </c>
      <c r="C91" s="50">
        <v>973</v>
      </c>
      <c r="D91" s="26" t="s">
        <v>38</v>
      </c>
      <c r="E91" s="18"/>
      <c r="F91" s="26"/>
      <c r="G91" s="27">
        <f>G92</f>
        <v>1708.4</v>
      </c>
      <c r="H91" s="27">
        <f>H92</f>
        <v>0</v>
      </c>
      <c r="I91" s="107">
        <f t="shared" si="4"/>
        <v>1708.4</v>
      </c>
    </row>
    <row r="92" spans="1:9" ht="32.25">
      <c r="A92" s="18" t="s">
        <v>179</v>
      </c>
      <c r="B92" s="25" t="s">
        <v>39</v>
      </c>
      <c r="C92" s="50">
        <v>973</v>
      </c>
      <c r="D92" s="26" t="s">
        <v>38</v>
      </c>
      <c r="E92" s="18">
        <v>5050200231</v>
      </c>
      <c r="F92" s="26"/>
      <c r="G92" s="27">
        <f>G93</f>
        <v>1708.4</v>
      </c>
      <c r="H92" s="27">
        <f>H93</f>
        <v>0</v>
      </c>
      <c r="I92" s="107">
        <f t="shared" si="4"/>
        <v>1708.4</v>
      </c>
    </row>
    <row r="93" spans="1:9" ht="18.75">
      <c r="A93" s="18" t="s">
        <v>211</v>
      </c>
      <c r="B93" s="45" t="s">
        <v>40</v>
      </c>
      <c r="C93" s="50">
        <v>973</v>
      </c>
      <c r="D93" s="26" t="s">
        <v>38</v>
      </c>
      <c r="E93" s="18">
        <v>5050200231</v>
      </c>
      <c r="F93" s="26" t="s">
        <v>41</v>
      </c>
      <c r="G93" s="27">
        <v>1708.4</v>
      </c>
      <c r="H93" s="27">
        <v>0</v>
      </c>
      <c r="I93" s="107">
        <f t="shared" si="4"/>
        <v>1708.4</v>
      </c>
    </row>
    <row r="94" spans="1:9" ht="18.75">
      <c r="A94" s="26" t="s">
        <v>283</v>
      </c>
      <c r="B94" s="23" t="s">
        <v>65</v>
      </c>
      <c r="C94" s="50">
        <v>973</v>
      </c>
      <c r="D94" s="26" t="s">
        <v>66</v>
      </c>
      <c r="E94" s="18"/>
      <c r="F94" s="18"/>
      <c r="G94" s="27">
        <f>G95+G97</f>
        <v>12544.099999999999</v>
      </c>
      <c r="H94" s="27">
        <f>H95+H97</f>
        <v>0</v>
      </c>
      <c r="I94" s="107">
        <f t="shared" si="4"/>
        <v>12544.099999999999</v>
      </c>
    </row>
    <row r="95" spans="1:9" ht="63.75">
      <c r="A95" s="26" t="s">
        <v>284</v>
      </c>
      <c r="B95" s="25" t="s">
        <v>210</v>
      </c>
      <c r="C95" s="50">
        <v>973</v>
      </c>
      <c r="D95" s="18">
        <v>1004</v>
      </c>
      <c r="E95" s="32" t="s">
        <v>180</v>
      </c>
      <c r="F95" s="18"/>
      <c r="G95" s="27">
        <f>G96</f>
        <v>8033.4</v>
      </c>
      <c r="H95" s="27">
        <f>H96</f>
        <v>0</v>
      </c>
      <c r="I95" s="107">
        <f t="shared" si="4"/>
        <v>8033.4</v>
      </c>
    </row>
    <row r="96" spans="1:9" ht="18.75">
      <c r="A96" s="26" t="s">
        <v>285</v>
      </c>
      <c r="B96" s="45" t="s">
        <v>40</v>
      </c>
      <c r="C96" s="50">
        <v>973</v>
      </c>
      <c r="D96" s="18">
        <v>1004</v>
      </c>
      <c r="E96" s="32" t="s">
        <v>180</v>
      </c>
      <c r="F96" s="18">
        <v>300</v>
      </c>
      <c r="G96" s="27">
        <v>8033.4</v>
      </c>
      <c r="H96" s="27">
        <v>0</v>
      </c>
      <c r="I96" s="107">
        <f t="shared" si="4"/>
        <v>8033.4</v>
      </c>
    </row>
    <row r="97" spans="1:9" ht="48">
      <c r="A97" s="26" t="s">
        <v>286</v>
      </c>
      <c r="B97" s="25" t="s">
        <v>67</v>
      </c>
      <c r="C97" s="50">
        <v>973</v>
      </c>
      <c r="D97" s="18">
        <v>1004</v>
      </c>
      <c r="E97" s="32" t="s">
        <v>181</v>
      </c>
      <c r="F97" s="18"/>
      <c r="G97" s="27">
        <f>G98</f>
        <v>4510.7</v>
      </c>
      <c r="H97" s="27">
        <f>H98</f>
        <v>0</v>
      </c>
      <c r="I97" s="107">
        <f t="shared" si="4"/>
        <v>4510.7</v>
      </c>
    </row>
    <row r="98" spans="1:9" ht="18.75">
      <c r="A98" s="26" t="s">
        <v>287</v>
      </c>
      <c r="B98" s="45" t="s">
        <v>40</v>
      </c>
      <c r="C98" s="50">
        <v>973</v>
      </c>
      <c r="D98" s="18">
        <v>1004</v>
      </c>
      <c r="E98" s="32" t="s">
        <v>181</v>
      </c>
      <c r="F98" s="18">
        <v>300</v>
      </c>
      <c r="G98" s="27">
        <v>4510.7</v>
      </c>
      <c r="H98" s="27">
        <v>0</v>
      </c>
      <c r="I98" s="107">
        <f t="shared" si="4"/>
        <v>4510.7</v>
      </c>
    </row>
    <row r="99" spans="1:9" ht="18.75">
      <c r="A99" s="20" t="s">
        <v>212</v>
      </c>
      <c r="B99" s="19" t="s">
        <v>182</v>
      </c>
      <c r="C99" s="51">
        <v>973</v>
      </c>
      <c r="D99" s="20" t="s">
        <v>183</v>
      </c>
      <c r="E99" s="21"/>
      <c r="F99" s="21"/>
      <c r="G99" s="22">
        <f aca="true" t="shared" si="5" ref="G99:H101">G100</f>
        <v>620.1</v>
      </c>
      <c r="H99" s="22">
        <f t="shared" si="5"/>
        <v>0</v>
      </c>
      <c r="I99" s="107">
        <f t="shared" si="4"/>
        <v>620.1</v>
      </c>
    </row>
    <row r="100" spans="1:9" ht="18.75">
      <c r="A100" s="26" t="s">
        <v>213</v>
      </c>
      <c r="B100" s="25" t="s">
        <v>184</v>
      </c>
      <c r="C100" s="50">
        <v>973</v>
      </c>
      <c r="D100" s="26" t="s">
        <v>185</v>
      </c>
      <c r="E100" s="18"/>
      <c r="F100" s="18"/>
      <c r="G100" s="27">
        <f t="shared" si="5"/>
        <v>620.1</v>
      </c>
      <c r="H100" s="27">
        <f t="shared" si="5"/>
        <v>0</v>
      </c>
      <c r="I100" s="107">
        <f t="shared" si="4"/>
        <v>620.1</v>
      </c>
    </row>
    <row r="101" spans="1:9" ht="79.5">
      <c r="A101" s="26" t="s">
        <v>214</v>
      </c>
      <c r="B101" s="25" t="s">
        <v>186</v>
      </c>
      <c r="C101" s="50">
        <v>973</v>
      </c>
      <c r="D101" s="26" t="s">
        <v>185</v>
      </c>
      <c r="E101" s="32" t="s">
        <v>187</v>
      </c>
      <c r="F101" s="18"/>
      <c r="G101" s="27">
        <f t="shared" si="5"/>
        <v>620.1</v>
      </c>
      <c r="H101" s="27">
        <f t="shared" si="5"/>
        <v>0</v>
      </c>
      <c r="I101" s="107">
        <f t="shared" si="4"/>
        <v>620.1</v>
      </c>
    </row>
    <row r="102" spans="1:9" ht="32.25">
      <c r="A102" s="18" t="s">
        <v>215</v>
      </c>
      <c r="B102" s="25" t="s">
        <v>25</v>
      </c>
      <c r="C102" s="50">
        <v>973</v>
      </c>
      <c r="D102" s="26" t="s">
        <v>185</v>
      </c>
      <c r="E102" s="32" t="s">
        <v>187</v>
      </c>
      <c r="F102" s="26" t="s">
        <v>194</v>
      </c>
      <c r="G102" s="27">
        <v>620.1</v>
      </c>
      <c r="H102" s="27">
        <v>0</v>
      </c>
      <c r="I102" s="107">
        <f t="shared" si="4"/>
        <v>620.1</v>
      </c>
    </row>
    <row r="103" spans="1:9" ht="18.75">
      <c r="A103" s="21" t="s">
        <v>231</v>
      </c>
      <c r="B103" s="19" t="s">
        <v>188</v>
      </c>
      <c r="C103" s="51">
        <v>973</v>
      </c>
      <c r="D103" s="20" t="s">
        <v>189</v>
      </c>
      <c r="E103" s="21"/>
      <c r="F103" s="21"/>
      <c r="G103" s="22">
        <f aca="true" t="shared" si="6" ref="G103:H105">G104</f>
        <v>500</v>
      </c>
      <c r="H103" s="22">
        <f t="shared" si="6"/>
        <v>0</v>
      </c>
      <c r="I103" s="107">
        <f t="shared" si="4"/>
        <v>500</v>
      </c>
    </row>
    <row r="104" spans="1:9" ht="18.75">
      <c r="A104" s="26" t="s">
        <v>288</v>
      </c>
      <c r="B104" s="25" t="s">
        <v>190</v>
      </c>
      <c r="C104" s="50">
        <v>973</v>
      </c>
      <c r="D104" s="26" t="s">
        <v>191</v>
      </c>
      <c r="E104" s="18"/>
      <c r="F104" s="26"/>
      <c r="G104" s="27">
        <f t="shared" si="6"/>
        <v>500</v>
      </c>
      <c r="H104" s="27">
        <f t="shared" si="6"/>
        <v>0</v>
      </c>
      <c r="I104" s="107">
        <f t="shared" si="4"/>
        <v>500</v>
      </c>
    </row>
    <row r="105" spans="1:9" ht="79.5">
      <c r="A105" s="26" t="s">
        <v>289</v>
      </c>
      <c r="B105" s="25" t="s">
        <v>192</v>
      </c>
      <c r="C105" s="50">
        <v>973</v>
      </c>
      <c r="D105" s="26" t="s">
        <v>191</v>
      </c>
      <c r="E105" s="32" t="s">
        <v>193</v>
      </c>
      <c r="F105" s="26"/>
      <c r="G105" s="27">
        <f t="shared" si="6"/>
        <v>500</v>
      </c>
      <c r="H105" s="27">
        <f t="shared" si="6"/>
        <v>0</v>
      </c>
      <c r="I105" s="107">
        <f t="shared" si="4"/>
        <v>500</v>
      </c>
    </row>
    <row r="106" spans="1:9" ht="32.25">
      <c r="A106" s="26" t="s">
        <v>290</v>
      </c>
      <c r="B106" s="25" t="s">
        <v>25</v>
      </c>
      <c r="C106" s="50">
        <v>973</v>
      </c>
      <c r="D106" s="26" t="s">
        <v>191</v>
      </c>
      <c r="E106" s="32" t="s">
        <v>193</v>
      </c>
      <c r="F106" s="26" t="s">
        <v>194</v>
      </c>
      <c r="G106" s="27">
        <v>500</v>
      </c>
      <c r="H106" s="27">
        <v>0</v>
      </c>
      <c r="I106" s="107">
        <f t="shared" si="4"/>
        <v>500</v>
      </c>
    </row>
    <row r="107" spans="1:9" ht="18.75">
      <c r="A107" s="46"/>
      <c r="B107" s="68" t="s">
        <v>42</v>
      </c>
      <c r="C107" s="68"/>
      <c r="D107" s="69"/>
      <c r="E107" s="69"/>
      <c r="F107" s="70"/>
      <c r="G107" s="71">
        <f>G14+G32</f>
        <v>95273.90000000001</v>
      </c>
      <c r="H107" s="71">
        <f>H14+H32</f>
        <v>0</v>
      </c>
      <c r="I107" s="109">
        <f t="shared" si="4"/>
        <v>95273.90000000001</v>
      </c>
    </row>
    <row r="109" spans="1:9" s="13" customFormat="1" ht="15.75">
      <c r="A109" s="111" t="s">
        <v>292</v>
      </c>
      <c r="B109" s="111"/>
      <c r="C109" s="111"/>
      <c r="D109" s="111"/>
      <c r="E109" s="111"/>
      <c r="F109" s="111"/>
      <c r="G109" s="111"/>
      <c r="H109" s="111"/>
      <c r="I109" s="111"/>
    </row>
  </sheetData>
  <sheetProtection/>
  <autoFilter ref="A11:N107">
    <sortState ref="A12:N109">
      <sortCondition descending="1" sortBy="value" ref="F12:F109"/>
    </sortState>
  </autoFilter>
  <mergeCells count="4">
    <mergeCell ref="B10:E10"/>
    <mergeCell ref="C1:I4"/>
    <mergeCell ref="A109:I109"/>
    <mergeCell ref="A5:H9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="80" zoomScaleNormal="80" zoomScalePageLayoutView="0" workbookViewId="0" topLeftCell="A1">
      <selection activeCell="B1" sqref="B1:C6"/>
    </sheetView>
  </sheetViews>
  <sheetFormatPr defaultColWidth="9.140625" defaultRowHeight="15"/>
  <cols>
    <col min="1" max="1" width="49.28125" style="48" customWidth="1"/>
    <col min="2" max="2" width="28.7109375" style="48" customWidth="1"/>
    <col min="3" max="3" width="16.00390625" style="48" customWidth="1"/>
    <col min="4" max="16384" width="9.140625" style="48" customWidth="1"/>
  </cols>
  <sheetData>
    <row r="1" spans="2:3" ht="15.75">
      <c r="B1" s="115" t="s">
        <v>255</v>
      </c>
      <c r="C1" s="115"/>
    </row>
    <row r="2" spans="2:3" ht="15.75">
      <c r="B2" s="115"/>
      <c r="C2" s="115"/>
    </row>
    <row r="3" spans="2:3" ht="15.75">
      <c r="B3" s="115"/>
      <c r="C3" s="115"/>
    </row>
    <row r="4" spans="2:3" ht="42" customHeight="1">
      <c r="B4" s="115"/>
      <c r="C4" s="115"/>
    </row>
    <row r="5" spans="2:3" ht="15" customHeight="1" hidden="1">
      <c r="B5" s="115"/>
      <c r="C5" s="115"/>
    </row>
    <row r="6" spans="2:3" ht="45.75" customHeight="1">
      <c r="B6" s="115"/>
      <c r="C6" s="115"/>
    </row>
    <row r="7" spans="1:3" ht="15.75">
      <c r="A7" s="116" t="s">
        <v>252</v>
      </c>
      <c r="B7" s="117"/>
      <c r="C7" s="117"/>
    </row>
    <row r="8" spans="1:3" ht="15.75">
      <c r="A8" s="117"/>
      <c r="B8" s="117"/>
      <c r="C8" s="117"/>
    </row>
    <row r="9" spans="1:3" ht="15.75">
      <c r="A9" s="117"/>
      <c r="B9" s="117"/>
      <c r="C9" s="117"/>
    </row>
    <row r="10" spans="1:3" ht="15.75">
      <c r="A10" s="117"/>
      <c r="B10" s="117"/>
      <c r="C10" s="117"/>
    </row>
    <row r="11" ht="15.75">
      <c r="C11" s="53" t="s">
        <v>0</v>
      </c>
    </row>
    <row r="12" spans="1:3" s="52" customFormat="1" ht="15.75">
      <c r="A12" s="54" t="s">
        <v>52</v>
      </c>
      <c r="B12" s="54" t="s">
        <v>6</v>
      </c>
      <c r="C12" s="54" t="s">
        <v>53</v>
      </c>
    </row>
    <row r="13" spans="1:3" ht="31.5">
      <c r="A13" s="55" t="s">
        <v>54</v>
      </c>
      <c r="B13" s="56" t="s">
        <v>55</v>
      </c>
      <c r="C13" s="57">
        <f>C14</f>
        <v>-1707.0999999999913</v>
      </c>
    </row>
    <row r="14" spans="1:3" ht="31.5">
      <c r="A14" s="55" t="s">
        <v>56</v>
      </c>
      <c r="B14" s="56" t="s">
        <v>57</v>
      </c>
      <c r="C14" s="57">
        <f>C15+C16</f>
        <v>-1707.0999999999913</v>
      </c>
    </row>
    <row r="15" spans="1:3" ht="49.5" customHeight="1">
      <c r="A15" s="55" t="s">
        <v>58</v>
      </c>
      <c r="B15" s="56" t="s">
        <v>59</v>
      </c>
      <c r="C15" s="47">
        <f>-Доходы!E44</f>
        <v>-96981</v>
      </c>
    </row>
    <row r="16" spans="1:3" ht="64.5" customHeight="1">
      <c r="A16" s="55" t="s">
        <v>60</v>
      </c>
      <c r="B16" s="56" t="s">
        <v>61</v>
      </c>
      <c r="C16" s="47">
        <f>'Ведомст структура'!I107</f>
        <v>95273.90000000001</v>
      </c>
    </row>
    <row r="17" spans="1:3" ht="31.5">
      <c r="A17" s="58" t="s">
        <v>62</v>
      </c>
      <c r="B17" s="59"/>
      <c r="C17" s="98">
        <f>C13</f>
        <v>-1707.0999999999913</v>
      </c>
    </row>
    <row r="19" spans="1:3" ht="15.75">
      <c r="A19" s="60" t="s">
        <v>63</v>
      </c>
      <c r="B19" s="60"/>
      <c r="C19" s="60" t="s">
        <v>238</v>
      </c>
    </row>
  </sheetData>
  <sheetProtection/>
  <mergeCells count="2">
    <mergeCell ref="B1:C6"/>
    <mergeCell ref="A7:C10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9" sqref="C9:D9"/>
    </sheetView>
  </sheetViews>
  <sheetFormatPr defaultColWidth="9.140625" defaultRowHeight="15"/>
  <cols>
    <col min="4" max="4" width="63.421875" style="0" customWidth="1"/>
  </cols>
  <sheetData>
    <row r="1" spans="1:6" ht="15">
      <c r="A1" s="75"/>
      <c r="B1" s="75"/>
      <c r="C1" s="75"/>
      <c r="D1" s="118" t="s">
        <v>239</v>
      </c>
      <c r="E1" s="75"/>
      <c r="F1" s="75"/>
    </row>
    <row r="2" spans="1:6" ht="15">
      <c r="A2" s="75"/>
      <c r="B2" s="75"/>
      <c r="C2" s="96"/>
      <c r="D2" s="118"/>
      <c r="E2" s="75"/>
      <c r="F2" s="75"/>
    </row>
    <row r="3" spans="1:6" ht="33.75" customHeight="1">
      <c r="A3" s="76"/>
      <c r="B3" s="76"/>
      <c r="C3" s="97"/>
      <c r="D3" s="118"/>
      <c r="E3" s="83"/>
      <c r="F3" s="83"/>
    </row>
    <row r="4" spans="1:6" ht="15.75">
      <c r="A4" s="76"/>
      <c r="B4" s="76"/>
      <c r="C4" s="82"/>
      <c r="D4" s="82"/>
      <c r="E4" s="82"/>
      <c r="F4" s="82"/>
    </row>
    <row r="5" spans="1:6" ht="48.75" customHeight="1">
      <c r="A5" s="121" t="s">
        <v>240</v>
      </c>
      <c r="B5" s="122"/>
      <c r="C5" s="122"/>
      <c r="D5" s="122"/>
      <c r="E5" s="75"/>
      <c r="F5" s="75"/>
    </row>
    <row r="6" spans="1:6" ht="15.75">
      <c r="A6" s="76"/>
      <c r="B6" s="77"/>
      <c r="C6" s="76"/>
      <c r="D6" s="76"/>
      <c r="E6" s="75"/>
      <c r="F6" s="75"/>
    </row>
    <row r="7" spans="1:6" ht="15">
      <c r="A7" s="80"/>
      <c r="B7" s="80"/>
      <c r="C7" s="81"/>
      <c r="D7" s="81"/>
      <c r="E7" s="75"/>
      <c r="F7" s="75"/>
    </row>
    <row r="8" spans="1:6" ht="36.75" customHeight="1">
      <c r="A8" s="123" t="s">
        <v>220</v>
      </c>
      <c r="B8" s="124"/>
      <c r="C8" s="125" t="s">
        <v>221</v>
      </c>
      <c r="D8" s="126"/>
      <c r="E8" s="75"/>
      <c r="F8" s="75"/>
    </row>
    <row r="9" spans="1:6" ht="15.75">
      <c r="A9" s="127">
        <v>182</v>
      </c>
      <c r="B9" s="128"/>
      <c r="C9" s="129" t="s">
        <v>222</v>
      </c>
      <c r="D9" s="130"/>
      <c r="E9" s="75"/>
      <c r="F9" s="75"/>
    </row>
    <row r="10" spans="1:6" ht="15.75">
      <c r="A10" s="119">
        <v>806</v>
      </c>
      <c r="B10" s="120"/>
      <c r="C10" s="119" t="s">
        <v>223</v>
      </c>
      <c r="D10" s="120"/>
      <c r="E10" s="75"/>
      <c r="F10" s="75"/>
    </row>
    <row r="11" spans="1:6" ht="15.75">
      <c r="A11" s="119">
        <v>807</v>
      </c>
      <c r="B11" s="120"/>
      <c r="C11" s="119" t="s">
        <v>224</v>
      </c>
      <c r="D11" s="120"/>
      <c r="E11" s="75"/>
      <c r="F11" s="75"/>
    </row>
    <row r="12" spans="1:6" ht="15.75">
      <c r="A12" s="119">
        <v>824</v>
      </c>
      <c r="B12" s="120"/>
      <c r="C12" s="119" t="s">
        <v>225</v>
      </c>
      <c r="D12" s="120"/>
      <c r="E12" s="75"/>
      <c r="F12" s="75"/>
    </row>
    <row r="13" spans="1:6" ht="15.75">
      <c r="A13" s="119">
        <v>863</v>
      </c>
      <c r="B13" s="120"/>
      <c r="C13" s="119" t="s">
        <v>227</v>
      </c>
      <c r="D13" s="120"/>
      <c r="E13" s="75"/>
      <c r="F13" s="75"/>
    </row>
    <row r="14" spans="1:6" ht="15.75">
      <c r="A14" s="119">
        <v>862</v>
      </c>
      <c r="B14" s="120"/>
      <c r="C14" s="119" t="s">
        <v>226</v>
      </c>
      <c r="D14" s="120"/>
      <c r="E14" s="75"/>
      <c r="F14" s="75"/>
    </row>
    <row r="15" spans="1:6" ht="30" customHeight="1">
      <c r="A15" s="119">
        <v>973</v>
      </c>
      <c r="B15" s="120"/>
      <c r="C15" s="119" t="s">
        <v>28</v>
      </c>
      <c r="D15" s="120"/>
      <c r="E15" s="75"/>
      <c r="F15" s="75"/>
    </row>
    <row r="16" spans="1:6" ht="15">
      <c r="A16" s="79"/>
      <c r="B16" s="79"/>
      <c r="C16" s="78"/>
      <c r="D16" s="78"/>
      <c r="E16" s="75"/>
      <c r="F16" s="75"/>
    </row>
    <row r="17" spans="1:4" ht="15">
      <c r="A17" s="79"/>
      <c r="B17" s="79"/>
      <c r="C17" s="78"/>
      <c r="D17" s="78"/>
    </row>
    <row r="18" spans="1:4" ht="15">
      <c r="A18" s="79"/>
      <c r="B18" s="79"/>
      <c r="C18" s="78"/>
      <c r="D18" s="78"/>
    </row>
    <row r="19" spans="1:4" ht="15">
      <c r="A19" s="79"/>
      <c r="B19" s="79"/>
      <c r="C19" s="78"/>
      <c r="D19" s="78"/>
    </row>
  </sheetData>
  <sheetProtection/>
  <mergeCells count="18">
    <mergeCell ref="C8:D8"/>
    <mergeCell ref="A9:B9"/>
    <mergeCell ref="C9:D9"/>
    <mergeCell ref="A15:B15"/>
    <mergeCell ref="C15:D15"/>
    <mergeCell ref="A12:B12"/>
    <mergeCell ref="C12:D12"/>
    <mergeCell ref="A13:B13"/>
    <mergeCell ref="D1:D3"/>
    <mergeCell ref="C13:D13"/>
    <mergeCell ref="A14:B14"/>
    <mergeCell ref="C14:D14"/>
    <mergeCell ref="A10:B10"/>
    <mergeCell ref="C10:D10"/>
    <mergeCell ref="A11:B11"/>
    <mergeCell ref="C11:D11"/>
    <mergeCell ref="A5:D5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2020-12-21T15:02:49Z</cp:lastPrinted>
  <dcterms:created xsi:type="dcterms:W3CDTF">2015-11-02T14:23:36Z</dcterms:created>
  <dcterms:modified xsi:type="dcterms:W3CDTF">2020-12-21T15:04:29Z</dcterms:modified>
  <cp:category/>
  <cp:version/>
  <cp:contentType/>
  <cp:contentStatus/>
</cp:coreProperties>
</file>